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e.ojanen\Desktop\TULSOTE\UUSI HANKEHAKU\"/>
    </mc:Choice>
  </mc:AlternateContent>
  <bookViews>
    <workbookView xWindow="0" yWindow="0" windowWidth="19200" windowHeight="6180"/>
  </bookViews>
  <sheets>
    <sheet name="Taul1" sheetId="1" r:id="rId1"/>
  </sheets>
  <definedNames>
    <definedName name="_xlnm.Print_Area" localSheetId="0">Taul1!$A$1:$F$57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5" i="1"/>
  <c r="D51" i="1" l="1"/>
  <c r="E51" i="1"/>
  <c r="C46" i="1" l="1"/>
  <c r="C51" i="1"/>
  <c r="B51" i="1" l="1"/>
  <c r="B18" i="1"/>
  <c r="F50" i="1" l="1"/>
  <c r="F49" i="1"/>
  <c r="F44" i="1"/>
  <c r="F45" i="1"/>
  <c r="F43" i="1"/>
  <c r="F40" i="1"/>
  <c r="F41" i="1"/>
  <c r="F39" i="1"/>
  <c r="F35" i="1"/>
  <c r="F36" i="1"/>
  <c r="F34" i="1"/>
  <c r="F31" i="1"/>
  <c r="F29" i="1"/>
  <c r="F27" i="1"/>
  <c r="F23" i="1"/>
  <c r="F24" i="1"/>
  <c r="F25" i="1"/>
  <c r="F22" i="1"/>
  <c r="F19" i="1"/>
  <c r="F18" i="1"/>
  <c r="E33" i="1" l="1"/>
  <c r="E21" i="1"/>
  <c r="E17" i="1"/>
  <c r="E38" i="1" l="1"/>
  <c r="E42" i="1" s="1"/>
  <c r="E46" i="1" s="1"/>
  <c r="B21" i="1"/>
  <c r="B17" i="1"/>
  <c r="D33" i="1"/>
  <c r="C33" i="1"/>
  <c r="B33" i="1"/>
  <c r="D21" i="1"/>
  <c r="C21" i="1"/>
  <c r="D17" i="1"/>
  <c r="D38" i="1" s="1"/>
  <c r="D42" i="1" s="1"/>
  <c r="D46" i="1" s="1"/>
  <c r="C17" i="1"/>
  <c r="F21" i="1" l="1"/>
  <c r="F17" i="1"/>
  <c r="F33" i="1"/>
  <c r="C38" i="1"/>
  <c r="C42" i="1" s="1"/>
  <c r="B38" i="1"/>
  <c r="B42" i="1" s="1"/>
  <c r="B46" i="1" s="1"/>
  <c r="F38" i="1" l="1"/>
  <c r="F42" i="1" s="1"/>
  <c r="F46" i="1" s="1"/>
</calcChain>
</file>

<file path=xl/sharedStrings.xml><?xml version="1.0" encoding="utf-8"?>
<sst xmlns="http://schemas.openxmlformats.org/spreadsheetml/2006/main" count="45" uniqueCount="42">
  <si>
    <t>HAKIJA JA HANKE</t>
  </si>
  <si>
    <t>Hakija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</si>
  <si>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</si>
  <si>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</si>
  <si>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</si>
  <si>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</si>
  <si>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</si>
  <si>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</si>
  <si>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</si>
  <si>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</si>
  <si>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</si>
  <si>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</si>
  <si>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</si>
  <si>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</si>
  <si>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</si>
  <si>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</si>
  <si>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</si>
  <si>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</si>
  <si>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</si>
  <si>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</si>
  <si>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</si>
  <si>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</si>
  <si>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</si>
  <si>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</si>
  <si>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</si>
  <si>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</si>
  <si>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</si>
  <si>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</si>
  <si>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Haettava valtionavustus</t>
  </si>
  <si>
    <t>ALLEKIRJOITUS</t>
  </si>
  <si>
    <t>Paikka ja aika</t>
  </si>
  <si>
    <t>Allekirjoitus ja tehtävänimike</t>
  </si>
  <si>
    <t>nimen selvennys</t>
  </si>
  <si>
    <t>Hankkeen nimi</t>
  </si>
  <si>
    <t>Vuonna 2020 saatu valtionavustus 
(käyttösuunnitelma vuosille 2020-2022)</t>
  </si>
  <si>
    <t>Erittely LAPE-muutosohjelman kustannusten osuudesta edellä mainituissa hankekokonaisuuden kustannuksissa</t>
  </si>
  <si>
    <t>LAPE-osuus kokonaiskustannuksista</t>
  </si>
  <si>
    <t>LAPE-osuus haettavasta valtionavustuksesta</t>
  </si>
  <si>
    <t>LAPE-osuus vuonna 2020 saadusta valtionavustuksesta (käyttösuunnitelma vuosille 2020-2022)</t>
  </si>
  <si>
    <t xml:space="preserve">HANKEKOKONAISUUDEN MENOT JA RAHOITUS  </t>
  </si>
  <si>
    <t>Hämeen Liitto</t>
  </si>
  <si>
    <t>Kanta-Hämeen Tulevaisuuden sosiaali- ja terveyskeskus hanke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</si>
</sst>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sz val="11"/>
      <color rgb="FFFF0000"/>
      <name val="Calibri"/>
      <family val="2"/>
      <scheme val="minor"/>
    </font>
    <font>
      <b/>
      <sz val="12"/>
      <name val="Helvetica"/>
    </font>
    <font>
      <b/>
      <sz val="9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3" fontId="6" fillId="2" borderId="11" xfId="0" applyNumberFormat="1" applyFont="1" applyFill="1" applyBorder="1" applyAlignment="1" applyProtection="1">
      <alignment horizontal="right" vertical="top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 applyProtection="1">
      <alignment horizontal="right" vertical="top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9" fillId="2" borderId="15" xfId="0" applyNumberFormat="1" applyFont="1" applyFill="1" applyBorder="1" applyAlignment="1" applyProtection="1">
      <alignment horizontal="right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Border="1" applyProtection="1">
      <protection locked="0"/>
    </xf>
    <xf numFmtId="3" fontId="6" fillId="2" borderId="17" xfId="0" applyNumberFormat="1" applyFont="1" applyFill="1" applyBorder="1" applyAlignment="1" applyProtection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4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4" fillId="2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5" xfId="0" applyFont="1" applyFill="1" applyBorder="1" applyAlignment="1" applyProtection="1"/>
    <xf numFmtId="0" fontId="5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0" applyFont="1" applyProtection="1"/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Fill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0" fontId="4" fillId="3" borderId="18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4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3" fontId="9" fillId="2" borderId="15" xfId="0" applyNumberFormat="1" applyFont="1" applyFill="1" applyBorder="1" applyAlignment="1" applyProtection="1">
      <alignment horizontal="right"/>
      <protection locked="0"/>
    </xf>
    <xf numFmtId="3" fontId="6" fillId="3" borderId="11" xfId="0" applyNumberFormat="1" applyFont="1" applyFill="1" applyBorder="1" applyAlignment="1" applyProtection="1">
      <alignment horizontal="right" vertical="top"/>
    </xf>
    <xf numFmtId="3" fontId="8" fillId="2" borderId="17" xfId="0" applyNumberFormat="1" applyFont="1" applyFill="1" applyBorder="1" applyAlignment="1" applyProtection="1">
      <alignment horizontal="right"/>
    </xf>
    <xf numFmtId="3" fontId="11" fillId="0" borderId="0" xfId="0" applyNumberFormat="1" applyFont="1"/>
    <xf numFmtId="3" fontId="0" fillId="0" borderId="0" xfId="0" applyNumberFormat="1"/>
    <xf numFmtId="3" fontId="5" fillId="0" borderId="11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wrapText="1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13" fillId="0" borderId="7" xfId="0" applyFont="1" applyBorder="1" applyAlignment="1" applyProtection="1"/>
    <xf numFmtId="0" fontId="0" fillId="0" borderId="7" xfId="0" applyBorder="1" applyAlignment="1" applyProtection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="115" zoomScaleNormal="115" workbookViewId="0">
      <selection activeCell="G46" sqref="G46"/>
    </sheetView>
  </sheetViews>
  <sheetFormatPr defaultRowHeight="14.5" x14ac:dyDescent="0.35"/>
  <cols>
    <col min="1" max="1" width="37.26953125" style="1" customWidth="1"/>
    <col min="2" max="6" width="12.7265625" style="1" customWidth="1"/>
    <col min="7" max="7" width="11.08984375" customWidth="1"/>
  </cols>
  <sheetData>
    <row r="1" spans="1:6" x14ac:dyDescent="0.35">
      <c r="A1" s="30"/>
      <c r="B1" s="30"/>
      <c r="C1" s="30"/>
      <c r="D1" s="30"/>
      <c r="E1" s="30"/>
      <c r="F1" s="30"/>
    </row>
    <row r="2" spans="1:6" ht="15.5" x14ac:dyDescent="0.35">
      <c r="A2" s="30"/>
      <c r="B2" s="83" t="s">
        <v>39</v>
      </c>
      <c r="C2" s="84"/>
      <c r="D2" s="84"/>
      <c r="E2" s="84"/>
      <c r="F2" s="84"/>
    </row>
    <row r="3" spans="1:6" x14ac:dyDescent="0.35">
      <c r="A3" s="30"/>
      <c r="B3" s="30"/>
      <c r="C3" s="30"/>
      <c r="D3" s="30"/>
      <c r="E3" s="30"/>
      <c r="F3" s="30"/>
    </row>
    <row r="4" spans="1:6" x14ac:dyDescent="0.35">
      <c r="A4" s="30"/>
      <c r="B4" s="30"/>
      <c r="C4" s="31"/>
      <c r="D4" s="31"/>
      <c r="E4" s="31"/>
      <c r="F4" s="31"/>
    </row>
    <row r="5" spans="1:6" x14ac:dyDescent="0.35">
      <c r="A5" s="30"/>
      <c r="B5" s="30"/>
      <c r="C5" s="31"/>
      <c r="D5" s="31"/>
      <c r="E5" s="31"/>
      <c r="F5" s="31"/>
    </row>
    <row r="6" spans="1:6" x14ac:dyDescent="0.35">
      <c r="A6" s="30"/>
      <c r="B6" s="30"/>
      <c r="C6" s="31"/>
      <c r="D6" s="31"/>
      <c r="E6" s="31"/>
      <c r="F6" s="31"/>
    </row>
    <row r="7" spans="1:6" x14ac:dyDescent="0.35">
      <c r="A7" s="32" t="s">
        <v>0</v>
      </c>
      <c r="B7" s="33"/>
      <c r="C7" s="33"/>
      <c r="D7" s="34"/>
      <c r="E7" s="34"/>
      <c r="F7" s="34"/>
    </row>
    <row r="8" spans="1:6" x14ac:dyDescent="0.35">
      <c r="A8" s="35" t="s">
        <v>1</v>
      </c>
      <c r="B8" s="36"/>
      <c r="C8" s="37"/>
      <c r="D8" s="37"/>
      <c r="E8" s="37"/>
      <c r="F8" s="38"/>
    </row>
    <row r="9" spans="1:6" x14ac:dyDescent="0.35">
      <c r="A9" s="2" t="s">
        <v>40</v>
      </c>
      <c r="B9" s="3"/>
      <c r="C9" s="4"/>
      <c r="D9" s="4"/>
      <c r="E9" s="4"/>
      <c r="F9" s="5"/>
    </row>
    <row r="10" spans="1:6" x14ac:dyDescent="0.35">
      <c r="A10" s="39" t="s">
        <v>33</v>
      </c>
      <c r="B10" s="40"/>
      <c r="C10" s="41"/>
      <c r="D10" s="41"/>
      <c r="E10" s="41"/>
      <c r="F10" s="42"/>
    </row>
    <row r="11" spans="1:6" x14ac:dyDescent="0.35">
      <c r="A11" s="6" t="s">
        <v>41</v>
      </c>
      <c r="B11" s="7"/>
      <c r="C11" s="8"/>
      <c r="D11" s="8"/>
      <c r="E11" s="8"/>
      <c r="F11" s="9"/>
    </row>
    <row r="12" spans="1:6" x14ac:dyDescent="0.35">
      <c r="A12" s="85" t="s">
        <v>2</v>
      </c>
      <c r="B12" s="85"/>
      <c r="C12" s="85"/>
      <c r="D12" s="33"/>
      <c r="E12" s="33"/>
      <c r="F12" s="33"/>
    </row>
    <row r="13" spans="1:6" x14ac:dyDescent="0.35">
      <c r="A13" s="43"/>
      <c r="B13" s="44"/>
      <c r="C13" s="44"/>
      <c r="D13" s="33"/>
      <c r="E13" s="33"/>
      <c r="F13" s="33"/>
    </row>
    <row r="14" spans="1:6" x14ac:dyDescent="0.35">
      <c r="A14" s="45" t="s">
        <v>3</v>
      </c>
      <c r="B14" s="33"/>
      <c r="C14" s="33"/>
      <c r="D14" s="33"/>
      <c r="E14" s="33"/>
      <c r="F14" s="45"/>
    </row>
    <row r="15" spans="1:6" x14ac:dyDescent="0.35">
      <c r="A15" s="46"/>
      <c r="B15" s="47" t="s">
        <v>4</v>
      </c>
      <c r="C15" s="47" t="s">
        <v>4</v>
      </c>
      <c r="D15" s="47" t="s">
        <v>4</v>
      </c>
      <c r="E15" s="47" t="s">
        <v>4</v>
      </c>
      <c r="F15" s="48" t="s">
        <v>5</v>
      </c>
    </row>
    <row r="16" spans="1:6" x14ac:dyDescent="0.35">
      <c r="A16" s="46"/>
      <c r="B16" s="49">
        <v>2020</v>
      </c>
      <c r="C16" s="49">
        <v>2021</v>
      </c>
      <c r="D16" s="49">
        <v>2022</v>
      </c>
      <c r="E16" s="49">
        <v>2023</v>
      </c>
      <c r="F16" s="50"/>
    </row>
    <row r="17" spans="1:6" x14ac:dyDescent="0.35">
      <c r="A17" s="51" t="s">
        <v>6</v>
      </c>
      <c r="B17" s="71">
        <f>SUM(B18:B19)</f>
        <v>125523.72</v>
      </c>
      <c r="C17" s="71">
        <f>SUM(C18:C19)</f>
        <v>462456</v>
      </c>
      <c r="D17" s="71">
        <f>SUM(D18:D19)</f>
        <v>2514095</v>
      </c>
      <c r="E17" s="71">
        <f>SUM(E18:E19)</f>
        <v>2426092</v>
      </c>
      <c r="F17" s="10">
        <f>SUM(B17:E17)</f>
        <v>5528166.7199999997</v>
      </c>
    </row>
    <row r="18" spans="1:6" x14ac:dyDescent="0.35">
      <c r="A18" s="52" t="s">
        <v>7</v>
      </c>
      <c r="B18" s="75">
        <f>113842+11681.72</f>
        <v>125523.72</v>
      </c>
      <c r="C18" s="11">
        <v>356432</v>
      </c>
      <c r="D18" s="11">
        <v>1026960</v>
      </c>
      <c r="E18" s="11">
        <v>1026960</v>
      </c>
      <c r="F18" s="12">
        <f>SUM(B18:E18)</f>
        <v>2535875.7199999997</v>
      </c>
    </row>
    <row r="19" spans="1:6" x14ac:dyDescent="0.35">
      <c r="A19" s="52" t="s">
        <v>8</v>
      </c>
      <c r="B19" s="11"/>
      <c r="C19" s="11">
        <v>106024</v>
      </c>
      <c r="D19" s="11">
        <v>1487135</v>
      </c>
      <c r="E19" s="11">
        <v>1399132</v>
      </c>
      <c r="F19" s="12">
        <f>SUM(B19:E19)</f>
        <v>2992291</v>
      </c>
    </row>
    <row r="20" spans="1:6" x14ac:dyDescent="0.35">
      <c r="A20" s="86"/>
      <c r="B20" s="87"/>
      <c r="C20" s="87"/>
      <c r="D20" s="87"/>
      <c r="E20" s="87"/>
      <c r="F20" s="88"/>
    </row>
    <row r="21" spans="1:6" x14ac:dyDescent="0.35">
      <c r="A21" s="53" t="s">
        <v>9</v>
      </c>
      <c r="B21" s="71">
        <f>SUM(B22:B25)</f>
        <v>15308.38</v>
      </c>
      <c r="C21" s="71">
        <f>SUM(C22:C25)</f>
        <v>258876</v>
      </c>
      <c r="D21" s="71">
        <f>SUM(D22:D25)</f>
        <v>748865</v>
      </c>
      <c r="E21" s="71">
        <f>SUM(E22:E25)</f>
        <v>722000</v>
      </c>
      <c r="F21" s="10">
        <f>SUM(B21:E21)</f>
        <v>1745049.38</v>
      </c>
    </row>
    <row r="22" spans="1:6" x14ac:dyDescent="0.35">
      <c r="A22" s="52" t="s">
        <v>10</v>
      </c>
      <c r="B22" s="11">
        <v>12153.64</v>
      </c>
      <c r="C22" s="11">
        <v>233712</v>
      </c>
      <c r="D22" s="11">
        <v>637000</v>
      </c>
      <c r="E22" s="11">
        <v>637000</v>
      </c>
      <c r="F22" s="12">
        <f>SUM(B22:E22)</f>
        <v>1519865.6400000001</v>
      </c>
    </row>
    <row r="23" spans="1:6" x14ac:dyDescent="0.35">
      <c r="A23" s="52" t="s">
        <v>11</v>
      </c>
      <c r="B23" s="11">
        <v>160.27000000000001</v>
      </c>
      <c r="C23" s="11">
        <v>300</v>
      </c>
      <c r="D23" s="11">
        <v>30000</v>
      </c>
      <c r="E23" s="11">
        <v>30000</v>
      </c>
      <c r="F23" s="12">
        <f t="shared" ref="F23:F25" si="0">SUM(B23:E23)</f>
        <v>60460.270000000004</v>
      </c>
    </row>
    <row r="24" spans="1:6" x14ac:dyDescent="0.35">
      <c r="A24" s="52" t="s">
        <v>12</v>
      </c>
      <c r="B24" s="11"/>
      <c r="C24" s="11"/>
      <c r="D24" s="11">
        <v>5000</v>
      </c>
      <c r="E24" s="11">
        <v>5000</v>
      </c>
      <c r="F24" s="12">
        <f t="shared" si="0"/>
        <v>10000</v>
      </c>
    </row>
    <row r="25" spans="1:6" x14ac:dyDescent="0.35">
      <c r="A25" s="52" t="s">
        <v>13</v>
      </c>
      <c r="B25" s="11">
        <v>2994.47</v>
      </c>
      <c r="C25" s="11">
        <v>24864</v>
      </c>
      <c r="D25" s="11">
        <v>76865</v>
      </c>
      <c r="E25" s="11">
        <v>50000</v>
      </c>
      <c r="F25" s="12">
        <f t="shared" si="0"/>
        <v>154723.47</v>
      </c>
    </row>
    <row r="26" spans="1:6" x14ac:dyDescent="0.35">
      <c r="A26" s="86"/>
      <c r="B26" s="87"/>
      <c r="C26" s="87"/>
      <c r="D26" s="87"/>
      <c r="E26" s="87"/>
      <c r="F26" s="88"/>
    </row>
    <row r="27" spans="1:6" x14ac:dyDescent="0.35">
      <c r="A27" s="51" t="s">
        <v>14</v>
      </c>
      <c r="B27" s="13">
        <v>206.38</v>
      </c>
      <c r="C27" s="13">
        <v>200</v>
      </c>
      <c r="D27" s="13">
        <v>200000</v>
      </c>
      <c r="E27" s="13">
        <v>261452</v>
      </c>
      <c r="F27" s="10">
        <f>SUM(B27:E27)</f>
        <v>461858.38</v>
      </c>
    </row>
    <row r="28" spans="1:6" x14ac:dyDescent="0.35">
      <c r="A28" s="89"/>
      <c r="B28" s="90"/>
      <c r="C28" s="90"/>
      <c r="D28" s="90"/>
      <c r="E28" s="90"/>
      <c r="F28" s="91"/>
    </row>
    <row r="29" spans="1:6" x14ac:dyDescent="0.35">
      <c r="A29" s="51" t="s">
        <v>15</v>
      </c>
      <c r="B29" s="13">
        <v>1382.3</v>
      </c>
      <c r="C29" s="13">
        <v>8000</v>
      </c>
      <c r="D29" s="13">
        <v>40000</v>
      </c>
      <c r="E29" s="13">
        <v>40000</v>
      </c>
      <c r="F29" s="10">
        <f>SUM(B29:E29)</f>
        <v>89382.3</v>
      </c>
    </row>
    <row r="30" spans="1:6" x14ac:dyDescent="0.35">
      <c r="A30" s="54"/>
      <c r="B30" s="55"/>
      <c r="C30" s="55"/>
      <c r="D30" s="55"/>
      <c r="E30" s="55"/>
      <c r="F30" s="56"/>
    </row>
    <row r="31" spans="1:6" x14ac:dyDescent="0.35">
      <c r="A31" s="51" t="s">
        <v>16</v>
      </c>
      <c r="B31" s="13"/>
      <c r="C31" s="13"/>
      <c r="D31" s="13">
        <v>10000</v>
      </c>
      <c r="E31" s="13">
        <v>10000</v>
      </c>
      <c r="F31" s="10">
        <f>SUM(B31:E31)</f>
        <v>20000</v>
      </c>
    </row>
    <row r="32" spans="1:6" x14ac:dyDescent="0.35">
      <c r="A32" s="86"/>
      <c r="B32" s="87"/>
      <c r="C32" s="87"/>
      <c r="D32" s="87"/>
      <c r="E32" s="87"/>
      <c r="F32" s="88"/>
    </row>
    <row r="33" spans="1:8" x14ac:dyDescent="0.35">
      <c r="A33" s="51" t="s">
        <v>17</v>
      </c>
      <c r="B33" s="71">
        <f>SUM(B34:B36)</f>
        <v>0</v>
      </c>
      <c r="C33" s="71">
        <f>SUM(C34:C36)</f>
        <v>0</v>
      </c>
      <c r="D33" s="71">
        <f>SUM(D34:D36)</f>
        <v>30000</v>
      </c>
      <c r="E33" s="71">
        <f>SUM(E34:E36)</f>
        <v>0</v>
      </c>
      <c r="F33" s="10">
        <f>SUM(B33:E33)</f>
        <v>30000</v>
      </c>
    </row>
    <row r="34" spans="1:8" x14ac:dyDescent="0.35">
      <c r="A34" s="52" t="s">
        <v>18</v>
      </c>
      <c r="B34" s="11"/>
      <c r="C34" s="11"/>
      <c r="D34" s="11"/>
      <c r="E34" s="11"/>
      <c r="F34" s="12">
        <f>SUM(B34:E34)</f>
        <v>0</v>
      </c>
    </row>
    <row r="35" spans="1:8" x14ac:dyDescent="0.35">
      <c r="A35" s="52" t="s">
        <v>19</v>
      </c>
      <c r="B35" s="11"/>
      <c r="C35" s="11"/>
      <c r="D35" s="11">
        <v>30000</v>
      </c>
      <c r="E35" s="11"/>
      <c r="F35" s="12">
        <f t="shared" ref="F35:F36" si="1">SUM(B35:E35)</f>
        <v>30000</v>
      </c>
    </row>
    <row r="36" spans="1:8" x14ac:dyDescent="0.35">
      <c r="A36" s="52" t="s">
        <v>20</v>
      </c>
      <c r="B36" s="11"/>
      <c r="C36" s="11"/>
      <c r="D36" s="11"/>
      <c r="E36" s="11"/>
      <c r="F36" s="12">
        <f t="shared" si="1"/>
        <v>0</v>
      </c>
    </row>
    <row r="37" spans="1:8" ht="15" thickBot="1" x14ac:dyDescent="0.4">
      <c r="A37" s="78"/>
      <c r="B37" s="79"/>
      <c r="C37" s="79"/>
      <c r="D37" s="79"/>
      <c r="E37" s="79"/>
      <c r="F37" s="80"/>
    </row>
    <row r="38" spans="1:8" ht="18" customHeight="1" thickBot="1" x14ac:dyDescent="0.4">
      <c r="A38" s="57" t="s">
        <v>21</v>
      </c>
      <c r="B38" s="24">
        <f>SUM(B17,B21,B27,B29,B31,B33)</f>
        <v>142420.78</v>
      </c>
      <c r="C38" s="24">
        <f>SUM(C17,C21,C27,C29,C31,C33)</f>
        <v>729532</v>
      </c>
      <c r="D38" s="72">
        <f>SUM(D17,D21,D27,D29,D31,D33)</f>
        <v>3542960</v>
      </c>
      <c r="E38" s="72">
        <f>SUM(E17,E21,E27,E29,E31,E33)</f>
        <v>3459544</v>
      </c>
      <c r="F38" s="24">
        <f>SUM(F17,F21,F27,F29,F31,F33)</f>
        <v>7874456.7799999993</v>
      </c>
    </row>
    <row r="39" spans="1:8" ht="23" x14ac:dyDescent="0.35">
      <c r="A39" s="58" t="s">
        <v>22</v>
      </c>
      <c r="B39" s="11"/>
      <c r="C39" s="11"/>
      <c r="D39" s="11"/>
      <c r="E39" s="11"/>
      <c r="F39" s="16">
        <f>SUM(B39:E39)</f>
        <v>0</v>
      </c>
    </row>
    <row r="40" spans="1:8" x14ac:dyDescent="0.35">
      <c r="A40" s="59" t="s">
        <v>23</v>
      </c>
      <c r="B40" s="11">
        <v>534.55999999999995</v>
      </c>
      <c r="C40" s="11">
        <v>600</v>
      </c>
      <c r="D40" s="11">
        <v>1000</v>
      </c>
      <c r="E40" s="11">
        <v>1000</v>
      </c>
      <c r="F40" s="16">
        <f t="shared" ref="F40:F41" si="2">SUM(B40:E40)</f>
        <v>3134.56</v>
      </c>
    </row>
    <row r="41" spans="1:8" ht="15" thickBot="1" x14ac:dyDescent="0.4">
      <c r="A41" s="60" t="s">
        <v>24</v>
      </c>
      <c r="B41" s="17"/>
      <c r="C41" s="17"/>
      <c r="D41" s="17"/>
      <c r="E41" s="17"/>
      <c r="F41" s="16">
        <f t="shared" si="2"/>
        <v>0</v>
      </c>
    </row>
    <row r="42" spans="1:8" ht="23.5" thickBot="1" x14ac:dyDescent="0.4">
      <c r="A42" s="57" t="s">
        <v>25</v>
      </c>
      <c r="B42" s="18">
        <f>(B38-B39-B40-B41)</f>
        <v>141886.22</v>
      </c>
      <c r="C42" s="18">
        <f>(C38-C39-C40-C41)</f>
        <v>728932</v>
      </c>
      <c r="D42" s="18">
        <f>(D38-D39-D40-D41)</f>
        <v>3541960</v>
      </c>
      <c r="E42" s="18">
        <f>(E38-E39-E40-E41)</f>
        <v>3458544</v>
      </c>
      <c r="F42" s="18">
        <f>(F38-F39-F40-F41)</f>
        <v>7871322.2199999997</v>
      </c>
    </row>
    <row r="43" spans="1:8" x14ac:dyDescent="0.35">
      <c r="A43" s="61" t="s">
        <v>26</v>
      </c>
      <c r="B43" s="14"/>
      <c r="C43" s="14"/>
      <c r="D43" s="14"/>
      <c r="E43" s="14"/>
      <c r="F43" s="15">
        <f>SUM(B43:E43)</f>
        <v>0</v>
      </c>
    </row>
    <row r="44" spans="1:8" x14ac:dyDescent="0.35">
      <c r="A44" s="61" t="s">
        <v>27</v>
      </c>
      <c r="B44" s="25"/>
      <c r="C44" s="25"/>
      <c r="D44" s="25"/>
      <c r="E44" s="25"/>
      <c r="F44" s="15">
        <f t="shared" ref="F44:F45" si="3">SUM(B44:E44)</f>
        <v>0</v>
      </c>
      <c r="H44" s="26"/>
    </row>
    <row r="45" spans="1:8" ht="23.5" thickBot="1" x14ac:dyDescent="0.4">
      <c r="A45" s="62" t="s">
        <v>34</v>
      </c>
      <c r="B45" s="17">
        <v>141885.76000000001</v>
      </c>
      <c r="C45" s="17">
        <v>728932</v>
      </c>
      <c r="D45" s="17">
        <f>2611000-C45-B45</f>
        <v>1740182.24</v>
      </c>
      <c r="E45" s="17">
        <v>0</v>
      </c>
      <c r="F45" s="15">
        <f t="shared" si="3"/>
        <v>2611000</v>
      </c>
      <c r="G45" s="74"/>
      <c r="H45" s="26"/>
    </row>
    <row r="46" spans="1:8" ht="15.5" thickTop="1" thickBot="1" x14ac:dyDescent="0.4">
      <c r="A46" s="63" t="s">
        <v>28</v>
      </c>
      <c r="B46" s="18">
        <f>(B42-B43-B44-B45)</f>
        <v>0.45999999999185093</v>
      </c>
      <c r="C46" s="18">
        <f>(C42-C43-C44-C45)</f>
        <v>0</v>
      </c>
      <c r="D46" s="18">
        <f t="shared" ref="D46" si="4">(D42-D43-D44-D45)</f>
        <v>1801777.76</v>
      </c>
      <c r="E46" s="18">
        <f>(E42-E43-E44-E45)</f>
        <v>3458544</v>
      </c>
      <c r="F46" s="18">
        <f>(F42-F43-F44-F45)</f>
        <v>5260322.22</v>
      </c>
      <c r="G46" s="74"/>
      <c r="H46" s="73"/>
    </row>
    <row r="47" spans="1:8" ht="15" thickTop="1" x14ac:dyDescent="0.35">
      <c r="A47" s="64"/>
      <c r="B47" s="64"/>
      <c r="C47" s="64"/>
      <c r="D47" s="64"/>
      <c r="E47" s="64"/>
      <c r="F47" s="64"/>
    </row>
    <row r="48" spans="1:8" x14ac:dyDescent="0.35">
      <c r="A48" s="92" t="s">
        <v>35</v>
      </c>
      <c r="B48" s="93"/>
      <c r="C48" s="93"/>
      <c r="D48" s="93"/>
      <c r="E48" s="93"/>
      <c r="F48" s="93"/>
    </row>
    <row r="49" spans="1:6" x14ac:dyDescent="0.35">
      <c r="A49" s="58" t="s">
        <v>36</v>
      </c>
      <c r="B49" s="14">
        <v>11681.72</v>
      </c>
      <c r="C49" s="14">
        <v>120000</v>
      </c>
      <c r="D49" s="14">
        <v>459360</v>
      </c>
      <c r="E49" s="14">
        <v>409360</v>
      </c>
      <c r="F49" s="15">
        <f t="shared" ref="F49:F50" si="5">SUM(B49:E49)</f>
        <v>1000401.72</v>
      </c>
    </row>
    <row r="50" spans="1:6" ht="35" thickBot="1" x14ac:dyDescent="0.4">
      <c r="A50" s="58" t="s">
        <v>38</v>
      </c>
      <c r="B50" s="14">
        <v>11681.72</v>
      </c>
      <c r="C50" s="14">
        <v>120000</v>
      </c>
      <c r="D50" s="14">
        <f>437500-120000-11682</f>
        <v>305818</v>
      </c>
      <c r="E50" s="14">
        <v>0</v>
      </c>
      <c r="F50" s="15">
        <f t="shared" si="5"/>
        <v>437499.72</v>
      </c>
    </row>
    <row r="51" spans="1:6" ht="27" thickTop="1" thickBot="1" x14ac:dyDescent="0.4">
      <c r="A51" s="63" t="s">
        <v>37</v>
      </c>
      <c r="B51" s="70">
        <f>B49-B50</f>
        <v>0</v>
      </c>
      <c r="C51" s="70">
        <f>C49-C50</f>
        <v>0</v>
      </c>
      <c r="D51" s="70">
        <f t="shared" ref="D51:E51" si="6">D49-D50</f>
        <v>153542</v>
      </c>
      <c r="E51" s="70">
        <f t="shared" si="6"/>
        <v>409360</v>
      </c>
      <c r="F51" s="18">
        <v>562902</v>
      </c>
    </row>
    <row r="52" spans="1:6" ht="15" thickTop="1" x14ac:dyDescent="0.35">
      <c r="A52" s="45"/>
      <c r="B52" s="33"/>
      <c r="C52" s="33"/>
      <c r="D52" s="33"/>
      <c r="E52" s="33"/>
      <c r="F52" s="33"/>
    </row>
    <row r="53" spans="1:6" x14ac:dyDescent="0.35">
      <c r="A53" s="32" t="s">
        <v>29</v>
      </c>
      <c r="B53" s="33"/>
      <c r="C53" s="33"/>
      <c r="D53" s="33"/>
      <c r="E53" s="33"/>
      <c r="F53" s="33"/>
    </row>
    <row r="54" spans="1:6" x14ac:dyDescent="0.35">
      <c r="A54" s="65" t="s">
        <v>30</v>
      </c>
      <c r="B54" s="81" t="s">
        <v>31</v>
      </c>
      <c r="C54" s="82"/>
      <c r="D54" s="82"/>
      <c r="E54" s="66"/>
      <c r="F54" s="67"/>
    </row>
    <row r="55" spans="1:6" x14ac:dyDescent="0.35">
      <c r="A55" s="27"/>
      <c r="B55" s="28"/>
      <c r="C55" s="29"/>
      <c r="D55" s="29"/>
      <c r="E55" s="29"/>
      <c r="F55" s="21"/>
    </row>
    <row r="56" spans="1:6" x14ac:dyDescent="0.35">
      <c r="A56" s="19"/>
      <c r="B56" s="20"/>
      <c r="C56" s="20"/>
      <c r="D56" s="20"/>
      <c r="E56" s="20"/>
      <c r="F56" s="21"/>
    </row>
    <row r="57" spans="1:6" x14ac:dyDescent="0.35">
      <c r="A57" s="22"/>
      <c r="B57" s="68" t="s">
        <v>32</v>
      </c>
      <c r="C57" s="68"/>
      <c r="D57" s="68"/>
      <c r="E57" s="68"/>
      <c r="F57" s="69"/>
    </row>
    <row r="58" spans="1:6" x14ac:dyDescent="0.35">
      <c r="A58" s="23"/>
      <c r="B58" s="76"/>
      <c r="C58" s="77"/>
      <c r="D58" s="77"/>
      <c r="E58" s="23"/>
    </row>
    <row r="59" spans="1:6" x14ac:dyDescent="0.35">
      <c r="A59" s="23"/>
      <c r="B59" s="23"/>
      <c r="C59" s="23"/>
      <c r="D59" s="23"/>
      <c r="E59" s="23"/>
      <c r="F59" s="23"/>
    </row>
  </sheetData>
  <mergeCells count="10">
    <mergeCell ref="B58:D58"/>
    <mergeCell ref="A37:F37"/>
    <mergeCell ref="B54:D54"/>
    <mergeCell ref="B2:F2"/>
    <mergeCell ref="A12:C12"/>
    <mergeCell ref="A20:F20"/>
    <mergeCell ref="A26:F26"/>
    <mergeCell ref="A28:F28"/>
    <mergeCell ref="A32:F32"/>
    <mergeCell ref="A48:F48"/>
  </mergeCells>
  <pageMargins left="0.7" right="0.7" top="0.75" bottom="0.7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66871-92C5-4784-8AC9-68E8FF7882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8A1B8-1E8B-418A-AA1D-B3DB1994C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Lehtimäki Vuokko (STM)</dc:creator>
  <cp:lastModifiedBy>Ojanen Anne</cp:lastModifiedBy>
  <cp:lastPrinted>2021-10-12T06:38:29Z</cp:lastPrinted>
  <dcterms:created xsi:type="dcterms:W3CDTF">2020-01-06T07:59:09Z</dcterms:created>
  <dcterms:modified xsi:type="dcterms:W3CDTF">2021-10-25T07:30:27Z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