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https://siunsote-my.sharepoint.com/personal/leena_suhonen_siunsote_fi/Documents/Hankkeet/Käynnissä olevat hankkeet/Tulevaisuuden sote-keskus/"/>
    </mc:Choice>
  </mc:AlternateContent>
  <xr:revisionPtr revIDLastSave="0" documentId="8_{89042E0F-75B9-4D3E-9B5A-40A15947492A}" xr6:coauthVersionLast="45" xr6:coauthVersionMax="45" xr10:uidLastSave="{00000000-0000-0000-0000-000000000000}"/>
  <bookViews>
    <workbookView xWindow="390" yWindow="390" windowWidth="18900" windowHeight="11055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1" l="1"/>
  <c r="C33" i="1"/>
  <c r="B33" i="1"/>
  <c r="B21" i="1" l="1"/>
  <c r="E45" i="1"/>
  <c r="E44" i="1"/>
  <c r="E42" i="1"/>
  <c r="E41" i="1"/>
  <c r="E40" i="1"/>
  <c r="E36" i="1"/>
  <c r="E35" i="1"/>
  <c r="E34" i="1"/>
  <c r="E31" i="1"/>
  <c r="E29" i="1"/>
  <c r="E27" i="1"/>
  <c r="E25" i="1"/>
  <c r="E24" i="1"/>
  <c r="E23" i="1"/>
  <c r="E22" i="1"/>
  <c r="D21" i="1"/>
  <c r="D38" i="1" s="1"/>
  <c r="C21" i="1"/>
  <c r="C38" i="1" s="1"/>
  <c r="E19" i="1"/>
  <c r="E18" i="1"/>
  <c r="B38" i="1" l="1"/>
  <c r="B43" i="1" s="1"/>
  <c r="B46" i="1" s="1"/>
  <c r="C43" i="1"/>
  <c r="C46" i="1" s="1"/>
  <c r="D43" i="1"/>
  <c r="D46" i="1" s="1"/>
  <c r="E17" i="1"/>
  <c r="E21" i="1"/>
  <c r="E33" i="1"/>
  <c r="E38" i="1" l="1"/>
  <c r="E43" i="1" s="1"/>
  <c r="E46" i="1" s="1"/>
</calcChain>
</file>

<file path=xl/sharedStrings.xml><?xml version="1.0" encoding="utf-8"?>
<sst xmlns="http://schemas.openxmlformats.org/spreadsheetml/2006/main" count="34" uniqueCount="32">
  <si>
    <t>HAKIJA JA HANKE</t>
  </si>
  <si>
    <t xml:space="preserve">Huom! Lomake laskee automaattisesti sinisellä olevat summarivit. </t>
  </si>
  <si>
    <t>MENOT JA RAHOITUS</t>
  </si>
  <si>
    <t>Yhteensä</t>
  </si>
  <si>
    <t>Henkilöstömenot, joista</t>
  </si>
  <si>
    <t xml:space="preserve">Projektiin palkattava henkilöstö </t>
  </si>
  <si>
    <t xml:space="preserve">Työpanoksen siirto </t>
  </si>
  <si>
    <t>Palvelujen ostot yhteensä, josta</t>
  </si>
  <si>
    <t>Asiantuntijapalvelut</t>
  </si>
  <si>
    <t>Matkustus- ja majoituskustannukset</t>
  </si>
  <si>
    <t>Koulutuspalvelut</t>
  </si>
  <si>
    <t>Muut palvelujen ostot</t>
  </si>
  <si>
    <t xml:space="preserve">Aineet, tarvikkeet ja tavarat  </t>
  </si>
  <si>
    <t>Vuokrat</t>
  </si>
  <si>
    <t>Muut menot</t>
  </si>
  <si>
    <t>Investointimenot yhteensä, josta</t>
  </si>
  <si>
    <t>Aineettomat hyödykkeet</t>
  </si>
  <si>
    <t>Koneet ja kalusto</t>
  </si>
  <si>
    <t>Muut investointimenot</t>
  </si>
  <si>
    <t>Menot yhteensä = Kokonaiskustannukset</t>
  </si>
  <si>
    <t>- Valtionavustukseen oikeuttamattomat kustannukset</t>
  </si>
  <si>
    <t>- Tulorahoitus</t>
  </si>
  <si>
    <t>- Muu kuin julkinen rahoitus</t>
  </si>
  <si>
    <t>Valtionavustukseen oikeuttavat kustannukset</t>
  </si>
  <si>
    <t>Hanketoimijoiden oma rahoitusosuus</t>
  </si>
  <si>
    <t>Muu julkinen rahoitus</t>
  </si>
  <si>
    <t>Haettava valtionavustus</t>
  </si>
  <si>
    <t>Vuosi</t>
  </si>
  <si>
    <t>HANKKEEN MENOT JA RAHOITUS</t>
  </si>
  <si>
    <t>LAPE muutosohjelman osuus kokonaiskustannuksista</t>
  </si>
  <si>
    <t>Pohjois-Karjalan sosiaali- ja terveyspalvelujen kuntayhtymä</t>
  </si>
  <si>
    <t>Tulevaisuuden sosiaali- ja terveyskeskushanke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</si>
</sst>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sz val="12"/>
      <name val="Helvetica"/>
      <family val="2"/>
    </font>
    <font>
      <b/>
      <sz val="9"/>
      <name val="Myriad Pro"/>
      <family val="2"/>
    </font>
    <font>
      <sz val="9"/>
      <name val="Myriad Pro"/>
      <family val="2"/>
    </font>
    <font>
      <b/>
      <sz val="9"/>
      <color theme="4" tint="-0.249977111117893"/>
      <name val="Myriad Pro"/>
      <family val="2"/>
    </font>
    <font>
      <b/>
      <sz val="10"/>
      <name val="Myriad Pro"/>
      <family val="2"/>
    </font>
    <font>
      <sz val="10"/>
      <name val="Myriad Pro"/>
      <family val="2"/>
    </font>
    <font>
      <sz val="10"/>
      <color theme="1"/>
      <name val="Myriad Pro"/>
      <family val="2"/>
    </font>
    <font>
      <b/>
      <sz val="10"/>
      <color indexed="12"/>
      <name val="Myriad Pro"/>
      <family val="2"/>
    </font>
    <font>
      <sz val="10"/>
      <color indexed="12"/>
      <name val="Myriad Pro"/>
      <family val="2"/>
    </font>
    <font>
      <b/>
      <sz val="10"/>
      <color rgb="FF0000FF"/>
      <name val="Myriad Pro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Myriad Pro"/>
      <family val="2"/>
    </font>
    <font>
      <sz val="11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7"/>
      <name val="Calibri"/>
      <family val="2"/>
      <scheme val="minor"/>
    </font>
    <font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D89"/>
        <bgColor indexed="64"/>
      </patternFill>
    </fill>
    <fill>
      <patternFill patternType="solid">
        <fgColor rgb="FFFFF2D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3" fillId="3" borderId="11" xfId="0" applyFont="1" applyFill="1" applyBorder="1" applyAlignment="1" applyProtection="1">
      <alignment horizontal="left" vertical="top" wrapText="1"/>
      <protection locked="0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protection locked="0"/>
    </xf>
    <xf numFmtId="0" fontId="6" fillId="2" borderId="2" xfId="0" applyFont="1" applyFill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6" fillId="2" borderId="5" xfId="0" applyFont="1" applyFill="1" applyBorder="1" applyAlignment="1" applyProtection="1">
      <protection locked="0"/>
    </xf>
    <xf numFmtId="0" fontId="7" fillId="0" borderId="6" xfId="0" applyFont="1" applyBorder="1" applyProtection="1"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protection locked="0"/>
    </xf>
    <xf numFmtId="0" fontId="6" fillId="0" borderId="8" xfId="0" applyFont="1" applyBorder="1" applyAlignme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2" borderId="9" xfId="0" applyFont="1" applyFill="1" applyBorder="1" applyAlignment="1" applyProtection="1">
      <alignment horizontal="right"/>
      <protection locked="0"/>
    </xf>
    <xf numFmtId="1" fontId="6" fillId="0" borderId="10" xfId="0" applyNumberFormat="1" applyFont="1" applyBorder="1" applyAlignment="1" applyProtection="1">
      <alignment horizontal="right"/>
      <protection locked="0"/>
    </xf>
    <xf numFmtId="1" fontId="6" fillId="0" borderId="10" xfId="0" applyNumberFormat="1" applyFont="1" applyBorder="1" applyProtection="1">
      <protection locked="0"/>
    </xf>
    <xf numFmtId="3" fontId="8" fillId="3" borderId="11" xfId="0" applyNumberFormat="1" applyFont="1" applyFill="1" applyBorder="1" applyAlignment="1" applyProtection="1">
      <alignment horizontal="right" vertical="top"/>
    </xf>
    <xf numFmtId="3" fontId="8" fillId="2" borderId="11" xfId="0" applyNumberFormat="1" applyFont="1" applyFill="1" applyBorder="1" applyAlignment="1" applyProtection="1">
      <alignment horizontal="right" vertical="top"/>
    </xf>
    <xf numFmtId="3" fontId="6" fillId="0" borderId="11" xfId="0" applyNumberFormat="1" applyFont="1" applyBorder="1" applyAlignment="1" applyProtection="1">
      <alignment horizontal="right" vertical="top"/>
      <protection locked="0"/>
    </xf>
    <xf numFmtId="3" fontId="9" fillId="2" borderId="11" xfId="0" applyNumberFormat="1" applyFont="1" applyFill="1" applyBorder="1" applyAlignment="1" applyProtection="1">
      <alignment horizontal="right" vertical="top"/>
    </xf>
    <xf numFmtId="3" fontId="5" fillId="3" borderId="11" xfId="0" applyNumberFormat="1" applyFont="1" applyFill="1" applyBorder="1" applyAlignment="1" applyProtection="1">
      <alignment horizontal="right" vertical="top"/>
      <protection locked="0"/>
    </xf>
    <xf numFmtId="0" fontId="5" fillId="0" borderId="12" xfId="0" applyFont="1" applyFill="1" applyBorder="1" applyAlignment="1" applyProtection="1">
      <alignment horizontal="left" vertical="top" wrapText="1"/>
      <protection locked="0"/>
    </xf>
    <xf numFmtId="3" fontId="5" fillId="0" borderId="13" xfId="0" applyNumberFormat="1" applyFont="1" applyBorder="1" applyAlignment="1" applyProtection="1">
      <alignment horizontal="right" vertical="top"/>
      <protection locked="0"/>
    </xf>
    <xf numFmtId="3" fontId="8" fillId="0" borderId="14" xfId="0" applyNumberFormat="1" applyFont="1" applyFill="1" applyBorder="1" applyAlignment="1" applyProtection="1">
      <alignment horizontal="right" vertical="top"/>
      <protection locked="0"/>
    </xf>
    <xf numFmtId="3" fontId="6" fillId="2" borderId="11" xfId="0" applyNumberFormat="1" applyFont="1" applyFill="1" applyBorder="1" applyAlignment="1" applyProtection="1">
      <alignment horizontal="right" vertical="top"/>
    </xf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3" fontId="8" fillId="2" borderId="11" xfId="0" applyNumberFormat="1" applyFont="1" applyFill="1" applyBorder="1" applyAlignment="1" applyProtection="1">
      <alignment horizontal="right"/>
    </xf>
    <xf numFmtId="3" fontId="10" fillId="2" borderId="11" xfId="0" applyNumberFormat="1" applyFont="1" applyFill="1" applyBorder="1" applyAlignment="1" applyProtection="1">
      <alignment horizontal="right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2" fillId="3" borderId="11" xfId="0" applyFont="1" applyFill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protection locked="0"/>
    </xf>
    <xf numFmtId="0" fontId="6" fillId="0" borderId="5" xfId="0" applyFont="1" applyFill="1" applyBorder="1" applyAlignme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11" fillId="0" borderId="0" xfId="0" applyFont="1"/>
    <xf numFmtId="1" fontId="6" fillId="0" borderId="4" xfId="0" applyNumberFormat="1" applyFont="1" applyFill="1" applyBorder="1" applyAlignment="1" applyProtection="1">
      <alignment horizontal="right"/>
      <protection locked="0"/>
    </xf>
    <xf numFmtId="3" fontId="6" fillId="0" borderId="4" xfId="0" applyNumberFormat="1" applyFont="1" applyFill="1" applyBorder="1" applyAlignment="1" applyProtection="1">
      <alignment horizontal="right" vertical="top"/>
      <protection locked="0"/>
    </xf>
    <xf numFmtId="3" fontId="13" fillId="0" borderId="4" xfId="0" applyNumberFormat="1" applyFont="1" applyFill="1" applyBorder="1" applyAlignment="1" applyProtection="1">
      <alignment horizontal="right" vertical="top"/>
      <protection locked="0"/>
    </xf>
    <xf numFmtId="0" fontId="14" fillId="0" borderId="0" xfId="0" applyFont="1"/>
    <xf numFmtId="0" fontId="16" fillId="0" borderId="0" xfId="0" applyFont="1"/>
    <xf numFmtId="0" fontId="17" fillId="0" borderId="0" xfId="0" applyFont="1"/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3" fontId="5" fillId="4" borderId="4" xfId="0" applyNumberFormat="1" applyFont="1" applyFill="1" applyBorder="1" applyAlignment="1" applyProtection="1">
      <alignment horizontal="right" vertical="top"/>
      <protection locked="0"/>
    </xf>
    <xf numFmtId="0" fontId="11" fillId="4" borderId="0" xfId="0" applyFont="1" applyFill="1"/>
    <xf numFmtId="0" fontId="11" fillId="4" borderId="0" xfId="0" applyFont="1" applyFill="1" applyBorder="1"/>
    <xf numFmtId="0" fontId="15" fillId="4" borderId="0" xfId="0" applyFont="1" applyFill="1"/>
    <xf numFmtId="0" fontId="12" fillId="4" borderId="0" xfId="0" applyFont="1" applyFill="1"/>
    <xf numFmtId="0" fontId="15" fillId="4" borderId="0" xfId="0" applyFont="1" applyFill="1" applyBorder="1"/>
    <xf numFmtId="0" fontId="0" fillId="4" borderId="0" xfId="0" applyFill="1"/>
    <xf numFmtId="0" fontId="3" fillId="0" borderId="2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center" vertical="top" wrapText="1"/>
      <protection locked="0"/>
    </xf>
    <xf numFmtId="0" fontId="5" fillId="0" borderId="3" xfId="0" applyFont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0" fontId="6" fillId="0" borderId="13" xfId="0" applyFont="1" applyBorder="1" applyAlignment="1" applyProtection="1">
      <alignment horizontal="center" vertical="top" wrapText="1"/>
      <protection locked="0"/>
    </xf>
    <xf numFmtId="0" fontId="6" fillId="0" borderId="14" xfId="0" applyFont="1" applyBorder="1" applyAlignment="1" applyProtection="1">
      <alignment horizontal="center" vertical="top" wrapText="1"/>
      <protection locked="0"/>
    </xf>
    <xf numFmtId="0" fontId="5" fillId="0" borderId="12" xfId="0" applyFont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DD89"/>
      <color rgb="FFF9B000"/>
      <color rgb="FFFFF2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0</xdr:col>
      <xdr:colOff>2019993</xdr:colOff>
      <xdr:row>3</xdr:row>
      <xdr:rowOff>101831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2019993" cy="501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54"/>
  <sheetViews>
    <sheetView tabSelected="1" topLeftCell="A8" zoomScale="134" zoomScaleNormal="134" workbookViewId="0">
      <selection activeCell="I44" sqref="I44"/>
    </sheetView>
  </sheetViews>
  <sheetFormatPr defaultRowHeight="15"/>
  <cols>
    <col min="1" max="1" width="35.5703125" style="1" customWidth="1"/>
    <col min="2" max="5" width="12.7109375" style="1" customWidth="1"/>
  </cols>
  <sheetData>
    <row r="2" spans="1:9" ht="15.75">
      <c r="B2" s="76" t="s">
        <v>28</v>
      </c>
      <c r="C2" s="77"/>
      <c r="D2" s="77"/>
      <c r="E2" s="77"/>
    </row>
    <row r="5" spans="1:9">
      <c r="C5" s="2"/>
      <c r="D5" s="2"/>
      <c r="E5" s="2"/>
    </row>
    <row r="6" spans="1:9">
      <c r="A6" s="10" t="s">
        <v>0</v>
      </c>
      <c r="B6" s="11"/>
      <c r="C6" s="11"/>
      <c r="D6" s="12"/>
      <c r="E6" s="12"/>
    </row>
    <row r="7" spans="1:9">
      <c r="A7" s="4" t="s">
        <v>30</v>
      </c>
      <c r="B7" s="13"/>
      <c r="C7" s="14"/>
      <c r="D7" s="14"/>
      <c r="E7" s="15"/>
    </row>
    <row r="8" spans="1:9">
      <c r="A8" s="52"/>
      <c r="B8" s="53"/>
      <c r="C8" s="54"/>
      <c r="D8" s="54"/>
      <c r="E8" s="55"/>
    </row>
    <row r="9" spans="1:9">
      <c r="A9" s="5" t="s">
        <v>31</v>
      </c>
      <c r="B9" s="16"/>
      <c r="C9" s="17"/>
      <c r="D9" s="17"/>
      <c r="E9" s="18"/>
    </row>
    <row r="10" spans="1:9">
      <c r="A10" s="52"/>
      <c r="B10" s="53"/>
      <c r="C10" s="54"/>
      <c r="D10" s="54"/>
      <c r="E10" s="55"/>
    </row>
    <row r="11" spans="1:9">
      <c r="A11" s="19"/>
      <c r="B11" s="20"/>
      <c r="C11" s="21"/>
      <c r="D11" s="21"/>
      <c r="E11" s="22"/>
    </row>
    <row r="12" spans="1:9">
      <c r="A12" s="78" t="s">
        <v>1</v>
      </c>
      <c r="B12" s="78"/>
      <c r="C12" s="78"/>
      <c r="D12" s="11"/>
      <c r="E12" s="11"/>
    </row>
    <row r="13" spans="1:9">
      <c r="A13" s="23"/>
      <c r="B13" s="23"/>
      <c r="C13" s="23"/>
      <c r="D13" s="11"/>
      <c r="E13" s="11"/>
    </row>
    <row r="14" spans="1:9">
      <c r="A14" s="10" t="s">
        <v>2</v>
      </c>
      <c r="B14" s="11"/>
      <c r="C14" s="11"/>
      <c r="D14" s="11"/>
      <c r="E14" s="10"/>
    </row>
    <row r="15" spans="1:9">
      <c r="A15" s="24"/>
      <c r="B15" s="25" t="s">
        <v>27</v>
      </c>
      <c r="C15" s="25" t="s">
        <v>27</v>
      </c>
      <c r="D15" s="25" t="s">
        <v>27</v>
      </c>
      <c r="E15" s="25" t="s">
        <v>3</v>
      </c>
    </row>
    <row r="16" spans="1:9">
      <c r="A16" s="24"/>
      <c r="B16" s="26">
        <v>2020</v>
      </c>
      <c r="C16" s="26">
        <v>2021</v>
      </c>
      <c r="D16" s="26">
        <v>2022</v>
      </c>
      <c r="E16" s="27"/>
      <c r="G16" s="58"/>
      <c r="H16" s="58"/>
      <c r="I16" s="58"/>
    </row>
    <row r="17" spans="1:14">
      <c r="A17" s="7" t="s">
        <v>4</v>
      </c>
      <c r="B17" s="28">
        <v>171200</v>
      </c>
      <c r="C17" s="28">
        <v>651216</v>
      </c>
      <c r="D17" s="28">
        <v>406216</v>
      </c>
      <c r="E17" s="29">
        <f>SUM(B17:D17)</f>
        <v>1228632</v>
      </c>
      <c r="F17" s="57"/>
      <c r="G17" s="57"/>
      <c r="H17" s="57"/>
      <c r="I17" s="57"/>
      <c r="J17" s="57"/>
      <c r="K17" s="57"/>
      <c r="L17" s="57"/>
    </row>
    <row r="18" spans="1:14">
      <c r="A18" s="8" t="s">
        <v>5</v>
      </c>
      <c r="B18" s="30">
        <v>171200</v>
      </c>
      <c r="C18" s="30">
        <v>651216</v>
      </c>
      <c r="D18" s="30">
        <v>406216</v>
      </c>
      <c r="E18" s="31">
        <f>SUM(B18:D18)</f>
        <v>1228632</v>
      </c>
      <c r="F18" s="57"/>
      <c r="G18" s="60"/>
      <c r="H18" s="59"/>
    </row>
    <row r="19" spans="1:14">
      <c r="A19" s="8" t="s">
        <v>6</v>
      </c>
      <c r="B19" s="30"/>
      <c r="C19" s="30"/>
      <c r="D19" s="30"/>
      <c r="E19" s="31">
        <f>SUM(B19:D19)</f>
        <v>0</v>
      </c>
    </row>
    <row r="20" spans="1:14">
      <c r="A20" s="79"/>
      <c r="B20" s="80"/>
      <c r="C20" s="80"/>
      <c r="D20" s="80"/>
      <c r="E20" s="81"/>
    </row>
    <row r="21" spans="1:14">
      <c r="A21" s="6" t="s">
        <v>7</v>
      </c>
      <c r="B21" s="28">
        <f>SUM(B22:B25)</f>
        <v>419017</v>
      </c>
      <c r="C21" s="28">
        <f>SUM(C22:C25)</f>
        <v>609760</v>
      </c>
      <c r="D21" s="28">
        <f>SUM(D22:D25)</f>
        <v>99256</v>
      </c>
      <c r="E21" s="29">
        <f>SUM(B21:D21)</f>
        <v>1128033</v>
      </c>
    </row>
    <row r="22" spans="1:14">
      <c r="A22" s="8" t="s">
        <v>8</v>
      </c>
      <c r="B22" s="30">
        <v>407510</v>
      </c>
      <c r="C22" s="30">
        <v>562760</v>
      </c>
      <c r="D22" s="30">
        <v>53256</v>
      </c>
      <c r="E22" s="31">
        <f>SUM(B22:D22)</f>
        <v>1023526</v>
      </c>
      <c r="F22" s="57"/>
      <c r="G22" s="57"/>
      <c r="I22" s="57"/>
      <c r="J22" s="57"/>
    </row>
    <row r="23" spans="1:14">
      <c r="A23" s="8" t="s">
        <v>9</v>
      </c>
      <c r="B23" s="30">
        <v>1800</v>
      </c>
      <c r="C23" s="30">
        <v>7000</v>
      </c>
      <c r="D23" s="30">
        <v>10000</v>
      </c>
      <c r="E23" s="31">
        <f>SUM(B23:D23)</f>
        <v>18800</v>
      </c>
      <c r="F23" s="57"/>
      <c r="G23" s="60"/>
      <c r="H23" s="60"/>
      <c r="I23" s="61"/>
      <c r="J23" s="63"/>
      <c r="K23" s="57"/>
      <c r="N23" s="61"/>
    </row>
    <row r="24" spans="1:14">
      <c r="A24" s="8" t="s">
        <v>10</v>
      </c>
      <c r="B24" s="30">
        <v>6107</v>
      </c>
      <c r="C24" s="30">
        <v>30000</v>
      </c>
      <c r="D24" s="30">
        <v>26000</v>
      </c>
      <c r="E24" s="31">
        <f>SUM(B24:D24)</f>
        <v>62107</v>
      </c>
      <c r="F24" s="57"/>
      <c r="G24" s="60"/>
    </row>
    <row r="25" spans="1:14">
      <c r="A25" s="8" t="s">
        <v>11</v>
      </c>
      <c r="B25" s="30">
        <v>3600</v>
      </c>
      <c r="C25" s="30">
        <v>10000</v>
      </c>
      <c r="D25" s="30">
        <v>10000</v>
      </c>
      <c r="E25" s="31">
        <f>SUM(B25:D25)</f>
        <v>23600</v>
      </c>
      <c r="F25" s="57"/>
      <c r="G25" s="60"/>
      <c r="H25" s="63"/>
      <c r="I25" s="63"/>
    </row>
    <row r="26" spans="1:14">
      <c r="A26" s="79"/>
      <c r="B26" s="80"/>
      <c r="C26" s="80"/>
      <c r="D26" s="80"/>
      <c r="E26" s="81"/>
      <c r="G26" s="62"/>
    </row>
    <row r="27" spans="1:14">
      <c r="A27" s="7" t="s">
        <v>12</v>
      </c>
      <c r="B27" s="32">
        <v>1000</v>
      </c>
      <c r="C27" s="32">
        <v>2000</v>
      </c>
      <c r="D27" s="32">
        <v>2000</v>
      </c>
      <c r="E27" s="29">
        <f>SUM(B27:D27)</f>
        <v>5000</v>
      </c>
      <c r="G27" s="68"/>
      <c r="H27" s="68"/>
      <c r="I27" s="68"/>
      <c r="J27" s="69"/>
      <c r="K27" s="70"/>
      <c r="L27" s="71"/>
    </row>
    <row r="28" spans="1:14">
      <c r="A28" s="82"/>
      <c r="B28" s="83"/>
      <c r="C28" s="83"/>
      <c r="D28" s="83"/>
      <c r="E28" s="84"/>
    </row>
    <row r="29" spans="1:14">
      <c r="A29" s="7" t="s">
        <v>13</v>
      </c>
      <c r="B29" s="32">
        <v>9500</v>
      </c>
      <c r="C29" s="32">
        <v>25000</v>
      </c>
      <c r="D29" s="32">
        <v>25000</v>
      </c>
      <c r="E29" s="29">
        <f>SUM(B29:D29)</f>
        <v>59500</v>
      </c>
      <c r="F29" s="57"/>
      <c r="G29" s="66"/>
      <c r="H29" s="66"/>
      <c r="I29" s="66"/>
      <c r="J29" s="67"/>
      <c r="K29" s="57"/>
    </row>
    <row r="30" spans="1:14">
      <c r="A30" s="33"/>
      <c r="B30" s="34"/>
      <c r="C30" s="34"/>
      <c r="D30" s="34"/>
      <c r="E30" s="35"/>
    </row>
    <row r="31" spans="1:14">
      <c r="A31" s="7" t="s">
        <v>14</v>
      </c>
      <c r="B31" s="32">
        <v>1000</v>
      </c>
      <c r="C31" s="32">
        <v>2000</v>
      </c>
      <c r="D31" s="32">
        <v>2000</v>
      </c>
      <c r="E31" s="29">
        <f>SUM(B31:D31)</f>
        <v>5000</v>
      </c>
      <c r="F31" s="57"/>
      <c r="G31" s="65"/>
      <c r="H31" s="65"/>
      <c r="I31" s="65"/>
      <c r="K31" s="64"/>
    </row>
    <row r="32" spans="1:14">
      <c r="A32" s="79"/>
      <c r="B32" s="80"/>
      <c r="C32" s="80"/>
      <c r="D32" s="80"/>
      <c r="E32" s="81"/>
    </row>
    <row r="33" spans="1:15">
      <c r="A33" s="7" t="s">
        <v>15</v>
      </c>
      <c r="B33" s="28">
        <f>B34+B35+B36</f>
        <v>23000</v>
      </c>
      <c r="C33" s="28">
        <f>C34+C35+C36</f>
        <v>2000</v>
      </c>
      <c r="D33" s="28">
        <f>D34+D35+D36</f>
        <v>102000</v>
      </c>
      <c r="E33" s="29">
        <f>SUM(B33:D33)</f>
        <v>127000</v>
      </c>
    </row>
    <row r="34" spans="1:15">
      <c r="A34" s="8" t="s">
        <v>16</v>
      </c>
      <c r="B34" s="30"/>
      <c r="C34" s="30"/>
      <c r="D34" s="30"/>
      <c r="E34" s="31">
        <f>SUM(B34:D34)</f>
        <v>0</v>
      </c>
      <c r="K34" s="57"/>
    </row>
    <row r="35" spans="1:15">
      <c r="A35" s="8" t="s">
        <v>17</v>
      </c>
      <c r="B35" s="30">
        <v>23000</v>
      </c>
      <c r="C35" s="30">
        <v>2000</v>
      </c>
      <c r="D35" s="30">
        <v>2000</v>
      </c>
      <c r="E35" s="31">
        <f>SUM(B35:D35)</f>
        <v>27000</v>
      </c>
      <c r="F35" s="57"/>
      <c r="K35" s="57"/>
      <c r="N35" s="57"/>
    </row>
    <row r="36" spans="1:15">
      <c r="A36" s="8" t="s">
        <v>18</v>
      </c>
      <c r="B36" s="30"/>
      <c r="C36" s="30"/>
      <c r="D36" s="30">
        <v>100000</v>
      </c>
      <c r="E36" s="31">
        <f>SUM(B36:D36)</f>
        <v>100000</v>
      </c>
      <c r="F36" s="57"/>
      <c r="J36" s="57"/>
      <c r="K36" s="57"/>
      <c r="L36" s="57"/>
      <c r="N36" s="57"/>
      <c r="O36" s="57"/>
    </row>
    <row r="37" spans="1:15">
      <c r="A37" s="73"/>
      <c r="B37" s="74"/>
      <c r="C37" s="74"/>
      <c r="D37" s="74"/>
      <c r="E37" s="75"/>
      <c r="K37" s="57"/>
      <c r="N37" s="57"/>
    </row>
    <row r="38" spans="1:15">
      <c r="A38" s="6" t="s">
        <v>19</v>
      </c>
      <c r="B38" s="47">
        <f>SUM(B17,B21,B27,B29,B31,B33)</f>
        <v>624717</v>
      </c>
      <c r="C38" s="47">
        <f>SUM(C17,C21,C27,C29,C31,C33)</f>
        <v>1291976</v>
      </c>
      <c r="D38" s="48">
        <f>SUM(D17,D21,D27,D29,D31,D33)</f>
        <v>636472</v>
      </c>
      <c r="E38" s="47">
        <f>SUM(E17,E21,E27,E29,E31,E33)</f>
        <v>2553165</v>
      </c>
    </row>
    <row r="39" spans="1:15" ht="24">
      <c r="A39" s="49" t="s">
        <v>29</v>
      </c>
      <c r="B39" s="28">
        <v>62500</v>
      </c>
      <c r="C39" s="28">
        <v>130000</v>
      </c>
      <c r="D39" s="28">
        <v>72500</v>
      </c>
      <c r="E39" s="29">
        <v>265000</v>
      </c>
      <c r="G39" s="57"/>
    </row>
    <row r="40" spans="1:15" ht="24">
      <c r="A40" s="9" t="s">
        <v>20</v>
      </c>
      <c r="B40" s="30"/>
      <c r="C40" s="30"/>
      <c r="D40" s="30"/>
      <c r="E40" s="36">
        <f>SUM(B40:D40)</f>
        <v>0</v>
      </c>
    </row>
    <row r="41" spans="1:15">
      <c r="A41" s="9" t="s">
        <v>21</v>
      </c>
      <c r="B41" s="30"/>
      <c r="C41" s="30"/>
      <c r="D41" s="30"/>
      <c r="E41" s="36">
        <f>SUM(B41:D41)</f>
        <v>0</v>
      </c>
    </row>
    <row r="42" spans="1:15">
      <c r="A42" s="9" t="s">
        <v>22</v>
      </c>
      <c r="B42" s="30"/>
      <c r="C42" s="30"/>
      <c r="D42" s="30"/>
      <c r="E42" s="36">
        <f>SUM(B42:D42)</f>
        <v>0</v>
      </c>
    </row>
    <row r="43" spans="1:15" ht="24">
      <c r="A43" s="7" t="s">
        <v>23</v>
      </c>
      <c r="B43" s="48">
        <f>(B38-B40-B41-B42)</f>
        <v>624717</v>
      </c>
      <c r="C43" s="48">
        <f>(C38-C40-C41-C42)</f>
        <v>1291976</v>
      </c>
      <c r="D43" s="48">
        <f>(D38-D40-D41-D42)</f>
        <v>636472</v>
      </c>
      <c r="E43" s="48">
        <f>(E38-E40-E41-E42)</f>
        <v>2553165</v>
      </c>
    </row>
    <row r="44" spans="1:15">
      <c r="A44" s="50" t="s">
        <v>24</v>
      </c>
      <c r="B44" s="30"/>
      <c r="C44" s="30"/>
      <c r="D44" s="30"/>
      <c r="E44" s="36">
        <f>SUM(B44:D44)</f>
        <v>0</v>
      </c>
    </row>
    <row r="45" spans="1:15">
      <c r="A45" s="9" t="s">
        <v>25</v>
      </c>
      <c r="B45" s="30"/>
      <c r="C45" s="30"/>
      <c r="D45" s="30"/>
      <c r="E45" s="36">
        <f>SUM(B45:D45)</f>
        <v>0</v>
      </c>
    </row>
    <row r="46" spans="1:15">
      <c r="A46" s="51" t="s">
        <v>26</v>
      </c>
      <c r="B46" s="48">
        <f>(B43-B44-B45)</f>
        <v>624717</v>
      </c>
      <c r="C46" s="48">
        <f>(C43-C44-C45)</f>
        <v>1291976</v>
      </c>
      <c r="D46" s="48">
        <f>(D43-D44-D45)</f>
        <v>636472</v>
      </c>
      <c r="E46" s="48">
        <f>(E43-E44-E45)</f>
        <v>2553165</v>
      </c>
    </row>
    <row r="47" spans="1:15">
      <c r="A47" s="11"/>
      <c r="B47" s="11"/>
      <c r="C47" s="11"/>
      <c r="D47" s="11"/>
      <c r="E47" s="11"/>
    </row>
    <row r="48" spans="1:15">
      <c r="A48" s="10"/>
      <c r="B48" s="11"/>
      <c r="C48" s="11"/>
      <c r="D48" s="11"/>
      <c r="E48" s="11"/>
    </row>
    <row r="49" spans="1:5">
      <c r="A49" s="56"/>
      <c r="B49" s="72"/>
      <c r="C49" s="72"/>
      <c r="D49" s="72"/>
      <c r="E49" s="37"/>
    </row>
    <row r="50" spans="1:5">
      <c r="A50" s="38"/>
      <c r="B50" s="39"/>
      <c r="C50" s="39"/>
      <c r="D50" s="39"/>
      <c r="E50" s="40"/>
    </row>
    <row r="51" spans="1:5">
      <c r="A51" s="38"/>
      <c r="B51" s="39"/>
      <c r="C51" s="39"/>
      <c r="D51" s="39"/>
      <c r="E51" s="40"/>
    </row>
    <row r="52" spans="1:5">
      <c r="A52" s="41"/>
      <c r="B52" s="42"/>
      <c r="C52" s="42"/>
      <c r="D52" s="42"/>
      <c r="E52" s="43"/>
    </row>
    <row r="53" spans="1:5">
      <c r="A53" s="44"/>
      <c r="B53" s="45"/>
      <c r="C53" s="45"/>
      <c r="D53" s="44"/>
      <c r="E53" s="46"/>
    </row>
    <row r="54" spans="1:5">
      <c r="A54" s="3"/>
      <c r="B54" s="3"/>
      <c r="C54" s="3"/>
      <c r="D54" s="3"/>
      <c r="E54" s="3"/>
    </row>
  </sheetData>
  <mergeCells count="8">
    <mergeCell ref="B49:D49"/>
    <mergeCell ref="A37:E37"/>
    <mergeCell ref="B2:E2"/>
    <mergeCell ref="A12:C12"/>
    <mergeCell ref="A20:E20"/>
    <mergeCell ref="A26:E26"/>
    <mergeCell ref="A28:E28"/>
    <mergeCell ref="A32:E32"/>
  </mergeCells>
  <pageMargins left="0.59055118110236227" right="0.39370078740157483" top="0.39370078740157483" bottom="0.39370078740157483" header="0.39370078740157483" footer="0.3937007874015748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C273FBDB1AAC448BDBB3CA1302F22C6" ma:contentTypeVersion="3" ma:contentTypeDescription="Luo uusi asiakirja." ma:contentTypeScope="" ma:versionID="3cf92efc90fd97c5548b5b3f6d259d45">
  <xsd:schema xmlns:xsd="http://www.w3.org/2001/XMLSchema" xmlns:xs="http://www.w3.org/2001/XMLSchema" xmlns:p="http://schemas.microsoft.com/office/2006/metadata/properties" xmlns:ns2="ebb82943-49da-4504-a2f3-a33fb2eb95f1" targetNamespace="http://schemas.microsoft.com/office/2006/metadata/properties" ma:root="true" ma:fieldsID="73a7f945de27690f0e5612b79736f6f4" ns2:_="">
    <xsd:import namespace="ebb82943-49da-4504-a2f3-a33fb2eb95f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82943-49da-4504-a2f3-a33fb2eb95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E8A1B8-1E8B-418A-AA1D-B3DB1994C9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b82943-49da-4504-a2f3-a33fb2eb9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646101-F652-4316-8226-F5C6C56780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766871-92C5-4784-8AC9-68E8FF7882E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bb82943-49da-4504-a2f3-a33fb2eb95f1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Suomen valtion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Lehtimäki Vuokko (STM)</dc:creator>
  <cp:lastModifiedBy>Suhonen Leena</cp:lastModifiedBy>
  <cp:lastPrinted>2020-01-17T12:37:18Z</cp:lastPrinted>
  <dcterms:created xsi:type="dcterms:W3CDTF">2020-01-06T07:59:09Z</dcterms:created>
  <dcterms:modified xsi:type="dcterms:W3CDTF">2020-12-04T07:47:40Z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0x010100FC273FBDB1AAC448BDBB3CA1302F22C6</vt:lpwstr>
  </property>
</Properties>
</file>