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uutiiir\Desktop\"/>
    </mc:Choice>
  </mc:AlternateContent>
  <xr:revisionPtr revIDLastSave="0" documentId="8_{A084CB34-F176-491C-86B9-7B17F728BC6B}" xr6:coauthVersionLast="44" xr6:coauthVersionMax="44" xr10:uidLastSave="{00000000-0000-0000-0000-000000000000}"/>
  <bookViews>
    <workbookView xWindow="5475" yWindow="585" windowWidth="12645" windowHeight="11385" activeTab="4" xr2:uid="{00000000-000D-0000-FFFF-FFFF00000000}"/>
  </bookViews>
  <sheets>
    <sheet name="Hankekokonaisuus" sheetId="1" r:id="rId1"/>
    <sheet name="Osa-alue 1" sheetId="5" r:id="rId2"/>
    <sheet name="Osa-alue 2" sheetId="2" r:id="rId3"/>
    <sheet name="Osa-alue 3" sheetId="3" r:id="rId4"/>
    <sheet name="Osa-alue 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 l="1"/>
  <c r="C37" i="3"/>
  <c r="B37" i="3"/>
  <c r="D35" i="3"/>
  <c r="C35" i="3"/>
  <c r="B35" i="3"/>
  <c r="D34" i="3"/>
  <c r="D30" i="3"/>
  <c r="D30" i="2" l="1"/>
  <c r="D37" i="2"/>
  <c r="C37" i="2"/>
  <c r="B37" i="2"/>
  <c r="C35" i="2"/>
  <c r="B35" i="2"/>
  <c r="D34" i="2" l="1"/>
  <c r="C34" i="2" l="1"/>
  <c r="B34" i="2"/>
  <c r="C30" i="2"/>
  <c r="B30" i="2"/>
  <c r="D14" i="2" l="1"/>
  <c r="D26" i="3" l="1"/>
  <c r="D35" i="2"/>
  <c r="B9" i="2" l="1"/>
  <c r="C9" i="2"/>
  <c r="B13" i="2"/>
  <c r="C13" i="2"/>
  <c r="D15" i="2"/>
  <c r="D16" i="2"/>
  <c r="D21" i="2"/>
  <c r="D23" i="2"/>
  <c r="B25" i="2"/>
  <c r="C25" i="2"/>
  <c r="D26" i="2"/>
  <c r="D27" i="2"/>
  <c r="D31" i="2"/>
  <c r="D32" i="2"/>
  <c r="D33" i="2"/>
  <c r="D13" i="2" l="1"/>
  <c r="D25" i="2"/>
  <c r="C48" i="1"/>
  <c r="C47" i="1"/>
  <c r="B48" i="1"/>
  <c r="B47" i="1"/>
  <c r="C45" i="1"/>
  <c r="C44" i="1"/>
  <c r="C43" i="1"/>
  <c r="B45" i="1"/>
  <c r="B44" i="1"/>
  <c r="B43" i="1"/>
  <c r="C23" i="1"/>
  <c r="C22" i="1"/>
  <c r="B23" i="1"/>
  <c r="B22" i="1"/>
  <c r="C40" i="1"/>
  <c r="C39" i="1"/>
  <c r="C38" i="1"/>
  <c r="B40" i="1"/>
  <c r="B39" i="1"/>
  <c r="B38" i="1"/>
  <c r="C35" i="1"/>
  <c r="B35" i="1"/>
  <c r="C33" i="1"/>
  <c r="B33" i="1"/>
  <c r="C31" i="1"/>
  <c r="B31" i="1"/>
  <c r="C29" i="1"/>
  <c r="C28" i="1"/>
  <c r="C27" i="1"/>
  <c r="B29" i="1"/>
  <c r="B28" i="1"/>
  <c r="B27" i="1"/>
  <c r="C26" i="1"/>
  <c r="B26" i="1"/>
  <c r="D29" i="1" l="1"/>
  <c r="D28" i="1"/>
  <c r="D27" i="1"/>
  <c r="D22" i="1"/>
  <c r="D23" i="1"/>
  <c r="C13" i="3"/>
  <c r="D14" i="5"/>
  <c r="D26" i="1" l="1"/>
  <c r="B9" i="5"/>
  <c r="C9" i="5"/>
  <c r="C13" i="5"/>
  <c r="D19" i="5"/>
  <c r="D21" i="5"/>
  <c r="D23" i="5"/>
  <c r="C25" i="5"/>
  <c r="D25" i="5"/>
  <c r="D31" i="5"/>
  <c r="D32" i="5"/>
  <c r="D33" i="5"/>
  <c r="D35" i="5"/>
  <c r="D36" i="5"/>
  <c r="D28" i="5"/>
  <c r="D27" i="5"/>
  <c r="D26" i="5"/>
  <c r="D17" i="5"/>
  <c r="D16" i="5"/>
  <c r="D15" i="5"/>
  <c r="D11" i="5"/>
  <c r="D10" i="5"/>
  <c r="B9" i="4"/>
  <c r="C9" i="4"/>
  <c r="B13" i="4"/>
  <c r="C13" i="4"/>
  <c r="D19" i="4"/>
  <c r="D21" i="4"/>
  <c r="D23" i="4"/>
  <c r="D25" i="4"/>
  <c r="D31" i="4"/>
  <c r="D32" i="4"/>
  <c r="D33" i="4"/>
  <c r="D35" i="4"/>
  <c r="D36" i="4"/>
  <c r="D28" i="4"/>
  <c r="D27" i="4"/>
  <c r="D26" i="4"/>
  <c r="D17" i="4"/>
  <c r="D16" i="4"/>
  <c r="D15" i="4"/>
  <c r="D14" i="4"/>
  <c r="D11" i="4"/>
  <c r="D10" i="4"/>
  <c r="B9" i="3"/>
  <c r="C9" i="3"/>
  <c r="B13" i="3"/>
  <c r="D19" i="3"/>
  <c r="D21" i="3"/>
  <c r="B25" i="3"/>
  <c r="C25" i="3"/>
  <c r="D31" i="3"/>
  <c r="D32" i="3"/>
  <c r="D33" i="3"/>
  <c r="D27" i="3"/>
  <c r="D15" i="3"/>
  <c r="D14" i="3"/>
  <c r="D10" i="3"/>
  <c r="B25" i="1"/>
  <c r="B21" i="1"/>
  <c r="D48" i="1"/>
  <c r="D47" i="1"/>
  <c r="D45" i="1"/>
  <c r="D44" i="1"/>
  <c r="D43" i="1"/>
  <c r="D40" i="1"/>
  <c r="D39" i="1"/>
  <c r="D38" i="1"/>
  <c r="C37" i="1"/>
  <c r="B37" i="1"/>
  <c r="D35" i="1"/>
  <c r="D33" i="1"/>
  <c r="D31" i="1"/>
  <c r="C25" i="1"/>
  <c r="C21" i="1"/>
  <c r="D9" i="5" l="1"/>
  <c r="C30" i="4"/>
  <c r="C34" i="4" s="1"/>
  <c r="C37" i="4" s="1"/>
  <c r="C30" i="5"/>
  <c r="D9" i="4"/>
  <c r="D25" i="3"/>
  <c r="D9" i="3"/>
  <c r="B30" i="3"/>
  <c r="B34" i="3" s="1"/>
  <c r="D37" i="1"/>
  <c r="D21" i="1"/>
  <c r="B30" i="4"/>
  <c r="B34" i="4" s="1"/>
  <c r="B37" i="4" s="1"/>
  <c r="C42" i="1"/>
  <c r="C46" i="1" s="1"/>
  <c r="C49" i="1" s="1"/>
  <c r="D13" i="3"/>
  <c r="D25" i="1"/>
  <c r="D13" i="4"/>
  <c r="C30" i="3"/>
  <c r="C34" i="3" s="1"/>
  <c r="D13" i="5"/>
  <c r="B30" i="5"/>
  <c r="B42" i="1"/>
  <c r="B46" i="1" s="1"/>
  <c r="B49" i="1" s="1"/>
  <c r="D30" i="5" l="1"/>
  <c r="D30" i="4"/>
  <c r="D34" i="4" s="1"/>
  <c r="D37" i="4" s="1"/>
  <c r="D42" i="1"/>
  <c r="D46" i="1" s="1"/>
  <c r="D49" i="1" s="1"/>
</calcChain>
</file>

<file path=xl/sharedStrings.xml><?xml version="1.0" encoding="utf-8"?>
<sst xmlns="http://schemas.openxmlformats.org/spreadsheetml/2006/main" count="155" uniqueCount="43">
  <si>
    <t>HANKKEEN MENOT JA RAHOITUS  </t>
  </si>
  <si>
    <t>Yhteen tiedostoon tehdään kaikkien haettavien osa-alueiden talousarviot</t>
  </si>
  <si>
    <t>Jokaiselle osa-alueelle on oma talousarvionsa välilehdillä. Täytä vain niiden osa-alueiden osalta, joita haetaan.</t>
  </si>
  <si>
    <t xml:space="preserve">Täytä alkuun hakija ja hankkeen nimi. </t>
  </si>
  <si>
    <t xml:space="preserve">HAKIJA JA HANKE </t>
  </si>
  <si>
    <t xml:space="preserve">Huom! Lomake laskee automaattisesti sinisellä olevat summarivit. </t>
  </si>
  <si>
    <t>MENOT JA RAHOITUS</t>
  </si>
  <si>
    <t>Tätä ei tarvitse täyttää. Lomake täyttää tämän automaattisesti, kun osa-alueiden talousarviot on täytetty. 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</si>
  <si>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</si>
  <si>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</si>
  <si>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</si>
  <si>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</si>
  <si>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</si>
  <si>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</si>
  <si>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</si>
  <si>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</si>
  <si>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</si>
  <si>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</si>
  <si>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</si>
  <si>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</si>
  <si>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</si>
  <si>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</si>
  <si>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</si>
  <si>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</si>
  <si>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</si>
  <si>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</si>
  <si>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</si>
  <si>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</si>
  <si>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</si>
  <si>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</si>
  <si>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omarahoitusosuus</t>
  </si>
  <si>
    <t>Muu julkinen rahoitus</t>
  </si>
  <si>
    <t>Haettava valtionavustus</t>
  </si>
  <si>
    <t>OSA-ALUE 1 MENOT JA RAHOITUS</t>
  </si>
  <si>
    <t>OSA-ALUE 2 MENOT JA RAHOITUS</t>
  </si>
  <si>
    <t>OSA-ALUE 3 MENOT JA RAHOITUS</t>
  </si>
  <si>
    <t>OSA-ALUE 4 MENOT JA RAHOITUS</t>
  </si>
  <si>
    <t xml:space="preserve">Täytä vain , jos olet osa-alue 4 hakija. Osallistujan ei tarvitse täyttää. </t>
  </si>
  <si>
    <t>Pohjois-Karjalan sosiaali- ja terveyspalvelujen kuntayhtymä</t>
  </si>
  <si>
    <t>Sote-rakenneuudistushanke</t>
  </si>
  <si>
    <t>yht. 212500</t>
  </si>
  <si>
    <t>yht. 320000</t>
  </si>
  <si>
    <t>yht. 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</si>
</sst>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b/>
      <sz val="11"/>
      <color rgb="FF0000FF"/>
      <name val="Helvetica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Helvetica"/>
      <family val="2"/>
    </font>
    <font>
      <b/>
      <sz val="9"/>
      <color rgb="FFFF0000"/>
      <name val="Helvetica"/>
      <family val="2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Helvetica"/>
      <family val="2"/>
    </font>
    <font>
      <b/>
      <sz val="9"/>
      <color rgb="FF3333FF"/>
      <name val="Helvetica"/>
      <family val="2"/>
    </font>
    <font>
      <b/>
      <sz val="11"/>
      <color rgb="FF3333FF"/>
      <name val="Helvetica"/>
      <family val="2"/>
    </font>
    <font>
      <sz val="11"/>
      <color rgb="FF3333FF"/>
      <name val="Calibri"/>
      <family val="2"/>
      <scheme val="minor"/>
    </font>
    <font>
      <sz val="9"/>
      <color rgb="FF3333FF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>
      <alignment horizontal="righ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Border="1" applyAlignment="1" applyProtection="1">
      <alignment horizontal="right" vertical="top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5" fillId="2" borderId="9" xfId="0" applyNumberFormat="1" applyFont="1" applyFill="1" applyBorder="1" applyAlignment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3" fontId="8" fillId="2" borderId="15" xfId="0" applyNumberFormat="1" applyFont="1" applyFill="1" applyBorder="1" applyAlignment="1">
      <alignment horizontal="right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3" fontId="10" fillId="2" borderId="16" xfId="0" applyNumberFormat="1" applyFont="1" applyFill="1" applyBorder="1" applyAlignment="1">
      <alignment horizontal="right"/>
    </xf>
    <xf numFmtId="0" fontId="5" fillId="0" borderId="0" xfId="0" applyFont="1" applyProtection="1"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3" fontId="6" fillId="2" borderId="17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Protection="1"/>
    <xf numFmtId="3" fontId="6" fillId="3" borderId="11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 applyProtection="1">
      <alignment horizontal="right" vertical="top"/>
    </xf>
    <xf numFmtId="3" fontId="7" fillId="2" borderId="11" xfId="0" applyNumberFormat="1" applyFont="1" applyFill="1" applyBorder="1" applyAlignment="1" applyProtection="1">
      <alignment horizontal="right" vertical="top"/>
    </xf>
    <xf numFmtId="3" fontId="6" fillId="2" borderId="17" xfId="0" applyNumberFormat="1" applyFont="1" applyFill="1" applyBorder="1" applyAlignment="1" applyProtection="1">
      <alignment horizontal="right"/>
    </xf>
    <xf numFmtId="3" fontId="6" fillId="2" borderId="19" xfId="0" applyNumberFormat="1" applyFont="1" applyFill="1" applyBorder="1" applyAlignment="1" applyProtection="1">
      <alignment horizontal="right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3" fontId="5" fillId="2" borderId="9" xfId="0" applyNumberFormat="1" applyFont="1" applyFill="1" applyBorder="1" applyAlignment="1" applyProtection="1">
      <alignment horizontal="right" vertical="top"/>
    </xf>
    <xf numFmtId="3" fontId="8" fillId="2" borderId="15" xfId="0" applyNumberFormat="1" applyFont="1" applyFill="1" applyBorder="1" applyAlignment="1" applyProtection="1">
      <alignment horizontal="right"/>
    </xf>
    <xf numFmtId="3" fontId="10" fillId="2" borderId="16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1" fontId="5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3" fontId="5" fillId="0" borderId="11" xfId="0" applyNumberFormat="1" applyFont="1" applyBorder="1" applyAlignment="1" applyProtection="1">
      <alignment horizontal="right" vertical="top"/>
    </xf>
    <xf numFmtId="0" fontId="11" fillId="3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/>
    </xf>
    <xf numFmtId="3" fontId="4" fillId="3" borderId="11" xfId="0" applyNumberFormat="1" applyFont="1" applyFill="1" applyBorder="1" applyAlignment="1" applyProtection="1">
      <alignment horizontal="right" vertical="top"/>
    </xf>
    <xf numFmtId="0" fontId="4" fillId="0" borderId="12" xfId="0" applyFont="1" applyBorder="1" applyAlignment="1" applyProtection="1">
      <alignment horizontal="left" vertical="top" wrapText="1"/>
    </xf>
    <xf numFmtId="3" fontId="4" fillId="0" borderId="13" xfId="0" applyNumberFormat="1" applyFont="1" applyBorder="1" applyAlignment="1" applyProtection="1">
      <alignment horizontal="right" vertical="top"/>
    </xf>
    <xf numFmtId="3" fontId="6" fillId="0" borderId="14" xfId="0" applyNumberFormat="1" applyFont="1" applyBorder="1" applyAlignment="1" applyProtection="1">
      <alignment horizontal="right" vertical="top"/>
    </xf>
    <xf numFmtId="0" fontId="4" fillId="2" borderId="17" xfId="0" applyFont="1" applyFill="1" applyBorder="1" applyAlignment="1" applyProtection="1">
      <alignment horizontal="left" vertical="top"/>
    </xf>
    <xf numFmtId="0" fontId="4" fillId="3" borderId="10" xfId="0" applyFont="1" applyFill="1" applyBorder="1" applyAlignment="1" applyProtection="1">
      <alignment horizontal="left" vertical="top" wrapText="1"/>
    </xf>
    <xf numFmtId="3" fontId="5" fillId="0" borderId="18" xfId="0" applyNumberFormat="1" applyFont="1" applyBorder="1" applyAlignment="1" applyProtection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3" fontId="5" fillId="0" borderId="9" xfId="0" applyNumberFormat="1" applyFont="1" applyBorder="1" applyAlignment="1" applyProtection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/>
    </xf>
    <xf numFmtId="3" fontId="5" fillId="0" borderId="10" xfId="0" applyNumberFormat="1" applyFont="1" applyBorder="1" applyAlignment="1" applyProtection="1">
      <alignment horizontal="right" vertical="top"/>
    </xf>
    <xf numFmtId="0" fontId="9" fillId="2" borderId="1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3" fontId="0" fillId="0" borderId="0" xfId="0" applyNumberFormat="1"/>
    <xf numFmtId="0" fontId="19" fillId="0" borderId="0" xfId="0" applyFont="1"/>
    <xf numFmtId="164" fontId="20" fillId="0" borderId="0" xfId="1" applyNumberFormat="1" applyFont="1"/>
    <xf numFmtId="164" fontId="0" fillId="0" borderId="0" xfId="1" applyNumberFormat="1" applyFont="1"/>
    <xf numFmtId="164" fontId="22" fillId="0" borderId="0" xfId="1" applyNumberFormat="1" applyFont="1"/>
    <xf numFmtId="164" fontId="20" fillId="0" borderId="0" xfId="0" applyNumberFormat="1" applyFont="1"/>
    <xf numFmtId="3" fontId="22" fillId="0" borderId="0" xfId="0" applyNumberFormat="1" applyFont="1"/>
    <xf numFmtId="164" fontId="0" fillId="0" borderId="0" xfId="0" applyNumberFormat="1"/>
    <xf numFmtId="0" fontId="14" fillId="0" borderId="0" xfId="0" applyFont="1"/>
    <xf numFmtId="9" fontId="14" fillId="0" borderId="0" xfId="0" applyNumberFormat="1" applyFont="1"/>
    <xf numFmtId="0" fontId="23" fillId="0" borderId="0" xfId="0" applyFont="1"/>
    <xf numFmtId="6" fontId="0" fillId="0" borderId="0" xfId="0" applyNumberFormat="1"/>
    <xf numFmtId="0" fontId="0" fillId="0" borderId="0" xfId="0" applyFill="1"/>
    <xf numFmtId="164" fontId="21" fillId="0" borderId="0" xfId="1" applyNumberFormat="1" applyFont="1" applyFill="1"/>
    <xf numFmtId="3" fontId="0" fillId="0" borderId="0" xfId="0" applyNumberFormat="1" applyFill="1"/>
    <xf numFmtId="164" fontId="14" fillId="0" borderId="0" xfId="1" applyNumberFormat="1" applyFont="1" applyFill="1"/>
    <xf numFmtId="164" fontId="0" fillId="0" borderId="0" xfId="1" applyNumberFormat="1" applyFont="1" applyFill="1"/>
    <xf numFmtId="164" fontId="21" fillId="0" borderId="0" xfId="0" applyNumberFormat="1" applyFont="1" applyFill="1"/>
    <xf numFmtId="164" fontId="14" fillId="0" borderId="0" xfId="0" applyNumberFormat="1" applyFont="1" applyFill="1"/>
    <xf numFmtId="0" fontId="0" fillId="0" borderId="0" xfId="0" applyFill="1" applyProtection="1">
      <protection locked="0"/>
    </xf>
    <xf numFmtId="4" fontId="0" fillId="0" borderId="0" xfId="0" applyNumberFormat="1"/>
    <xf numFmtId="0" fontId="21" fillId="0" borderId="0" xfId="0" applyFont="1"/>
    <xf numFmtId="0" fontId="0" fillId="0" borderId="0" xfId="0" applyFont="1"/>
    <xf numFmtId="164" fontId="23" fillId="0" borderId="0" xfId="1" applyNumberFormat="1" applyFont="1"/>
    <xf numFmtId="0" fontId="0" fillId="4" borderId="0" xfId="0" applyFill="1"/>
    <xf numFmtId="3" fontId="0" fillId="4" borderId="0" xfId="0" applyNumberFormat="1" applyFill="1"/>
    <xf numFmtId="0" fontId="25" fillId="0" borderId="0" xfId="0" applyFont="1"/>
    <xf numFmtId="0" fontId="24" fillId="0" borderId="0" xfId="0" applyFont="1"/>
    <xf numFmtId="0" fontId="27" fillId="0" borderId="0" xfId="0" applyFont="1"/>
    <xf numFmtId="164" fontId="24" fillId="0" borderId="0" xfId="0" applyNumberFormat="1" applyFont="1"/>
    <xf numFmtId="164" fontId="14" fillId="0" borderId="0" xfId="1" applyNumberFormat="1" applyFont="1"/>
    <xf numFmtId="164" fontId="14" fillId="0" borderId="0" xfId="0" applyNumberFormat="1" applyFont="1"/>
    <xf numFmtId="0" fontId="26" fillId="4" borderId="0" xfId="0" applyFont="1" applyFill="1"/>
    <xf numFmtId="164" fontId="19" fillId="0" borderId="0" xfId="0" applyNumberFormat="1" applyFont="1"/>
    <xf numFmtId="3" fontId="28" fillId="4" borderId="0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164" fontId="14" fillId="4" borderId="0" xfId="1" applyNumberFormat="1" applyFont="1" applyFill="1"/>
    <xf numFmtId="164" fontId="21" fillId="4" borderId="0" xfId="1" applyNumberFormat="1" applyFont="1" applyFill="1"/>
    <xf numFmtId="3" fontId="29" fillId="2" borderId="15" xfId="0" applyNumberFormat="1" applyFont="1" applyFill="1" applyBorder="1" applyAlignment="1">
      <alignment horizontal="right"/>
    </xf>
    <xf numFmtId="3" fontId="29" fillId="3" borderId="11" xfId="0" applyNumberFormat="1" applyFont="1" applyFill="1" applyBorder="1" applyAlignment="1">
      <alignment horizontal="right" vertical="top"/>
    </xf>
    <xf numFmtId="3" fontId="29" fillId="2" borderId="11" xfId="0" applyNumberFormat="1" applyFont="1" applyFill="1" applyBorder="1" applyAlignment="1">
      <alignment horizontal="right" vertical="top"/>
    </xf>
    <xf numFmtId="3" fontId="29" fillId="2" borderId="17" xfId="0" applyNumberFormat="1" applyFont="1" applyFill="1" applyBorder="1" applyAlignment="1">
      <alignment horizontal="right"/>
    </xf>
    <xf numFmtId="3" fontId="30" fillId="2" borderId="16" xfId="0" applyNumberFormat="1" applyFont="1" applyFill="1" applyBorder="1" applyAlignment="1">
      <alignment horizontal="right"/>
    </xf>
    <xf numFmtId="0" fontId="31" fillId="0" borderId="0" xfId="0" applyFont="1"/>
    <xf numFmtId="3" fontId="32" fillId="2" borderId="11" xfId="0" applyNumberFormat="1" applyFont="1" applyFill="1" applyBorder="1" applyAlignment="1">
      <alignment horizontal="right" vertical="top"/>
    </xf>
    <xf numFmtId="3" fontId="32" fillId="2" borderId="10" xfId="0" applyNumberFormat="1" applyFont="1" applyFill="1" applyBorder="1" applyAlignment="1">
      <alignment horizontal="right" vertical="top"/>
    </xf>
    <xf numFmtId="3" fontId="29" fillId="0" borderId="17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1"/>
  <sheetViews>
    <sheetView topLeftCell="A30" zoomScale="150" zoomScaleNormal="150" workbookViewId="0">
      <selection activeCell="F49" sqref="F49"/>
    </sheetView>
  </sheetViews>
  <sheetFormatPr defaultRowHeight="15" x14ac:dyDescent="0.25"/>
  <cols>
    <col min="1" max="1" width="35.5703125" style="1" customWidth="1"/>
    <col min="2" max="4" width="12.7109375" style="1" customWidth="1"/>
  </cols>
  <sheetData>
    <row r="2" spans="1:4" ht="15.75" x14ac:dyDescent="0.25">
      <c r="B2" s="154" t="s">
        <v>0</v>
      </c>
      <c r="C2" s="154"/>
      <c r="D2" s="154"/>
    </row>
    <row r="3" spans="1:4" x14ac:dyDescent="0.25">
      <c r="B3" s="60" t="s">
        <v>1</v>
      </c>
    </row>
    <row r="4" spans="1:4" x14ac:dyDescent="0.25">
      <c r="B4" s="60" t="s">
        <v>2</v>
      </c>
      <c r="C4" s="61"/>
      <c r="D4" s="61"/>
    </row>
    <row r="5" spans="1:4" x14ac:dyDescent="0.25">
      <c r="C5" s="2"/>
      <c r="D5" s="2"/>
    </row>
    <row r="6" spans="1:4" x14ac:dyDescent="0.25">
      <c r="C6" s="2"/>
      <c r="D6" s="2"/>
    </row>
    <row r="7" spans="1:4" x14ac:dyDescent="0.25">
      <c r="A7" s="60" t="s">
        <v>3</v>
      </c>
      <c r="C7" s="2"/>
      <c r="D7" s="2"/>
    </row>
    <row r="8" spans="1:4" x14ac:dyDescent="0.25">
      <c r="A8" s="3" t="s">
        <v>4</v>
      </c>
      <c r="B8" s="4"/>
      <c r="C8" s="4"/>
      <c r="D8" s="4"/>
    </row>
    <row r="9" spans="1:4" x14ac:dyDescent="0.25">
      <c r="A9" s="5" t="s">
        <v>38</v>
      </c>
      <c r="B9" s="6"/>
      <c r="C9" s="7"/>
      <c r="D9" s="8"/>
    </row>
    <row r="10" spans="1:4" x14ac:dyDescent="0.25">
      <c r="A10" s="9"/>
      <c r="B10" s="10"/>
      <c r="C10" s="4"/>
      <c r="D10" s="11"/>
    </row>
    <row r="11" spans="1:4" x14ac:dyDescent="0.25">
      <c r="A11" s="58" t="s">
        <v>39</v>
      </c>
      <c r="B11" s="12"/>
      <c r="C11" s="13"/>
      <c r="D11" s="14"/>
    </row>
    <row r="12" spans="1:4" x14ac:dyDescent="0.25">
      <c r="A12" s="15"/>
      <c r="B12" s="16"/>
      <c r="C12" s="17"/>
      <c r="D12" s="18"/>
    </row>
    <row r="13" spans="1:4" x14ac:dyDescent="0.25">
      <c r="A13" s="155"/>
      <c r="B13" s="155"/>
      <c r="C13" s="155"/>
      <c r="D13" s="4"/>
    </row>
    <row r="14" spans="1:4" x14ac:dyDescent="0.25">
      <c r="A14" s="63"/>
      <c r="B14" s="63"/>
      <c r="C14" s="63"/>
      <c r="D14" s="4"/>
    </row>
    <row r="15" spans="1:4" x14ac:dyDescent="0.25">
      <c r="A15" s="19"/>
      <c r="B15" s="20"/>
      <c r="C15" s="20"/>
      <c r="D15" s="4"/>
    </row>
    <row r="16" spans="1:4" x14ac:dyDescent="0.25">
      <c r="A16" s="21" t="s">
        <v>6</v>
      </c>
      <c r="B16" s="4"/>
      <c r="C16" s="4"/>
      <c r="D16" s="21"/>
    </row>
    <row r="17" spans="1:5" x14ac:dyDescent="0.25">
      <c r="A17" s="62" t="s">
        <v>7</v>
      </c>
      <c r="B17" s="4"/>
      <c r="C17" s="4"/>
      <c r="D17" s="21"/>
    </row>
    <row r="18" spans="1:5" x14ac:dyDescent="0.25">
      <c r="A18" s="62"/>
      <c r="B18" s="4"/>
      <c r="C18" s="4"/>
      <c r="D18" s="21"/>
    </row>
    <row r="19" spans="1:5" x14ac:dyDescent="0.25">
      <c r="A19" s="75"/>
      <c r="B19" s="76" t="s">
        <v>8</v>
      </c>
      <c r="C19" s="76" t="s">
        <v>8</v>
      </c>
      <c r="D19" s="77" t="s">
        <v>9</v>
      </c>
    </row>
    <row r="20" spans="1:5" x14ac:dyDescent="0.25">
      <c r="A20" s="75"/>
      <c r="B20" s="78">
        <v>2020</v>
      </c>
      <c r="C20" s="78">
        <v>2021</v>
      </c>
      <c r="D20" s="79"/>
    </row>
    <row r="21" spans="1:5" x14ac:dyDescent="0.25">
      <c r="A21" s="80" t="s">
        <v>10</v>
      </c>
      <c r="B21" s="65" t="e">
        <f>SUM(B22:B23)</f>
        <v>#REF!</v>
      </c>
      <c r="C21" s="65" t="e">
        <f>SUM(C22:C23)</f>
        <v>#REF!</v>
      </c>
      <c r="D21" s="66" t="e">
        <f>SUM(B21:C21)</f>
        <v>#REF!</v>
      </c>
    </row>
    <row r="22" spans="1:5" x14ac:dyDescent="0.25">
      <c r="A22" s="81" t="s">
        <v>11</v>
      </c>
      <c r="B22" s="82" t="e">
        <f>SUM('Osa-alue 1'!B10)+('Osa-alue 2'!B10)+('Osa-alue 3'!B10)+('Osa-alue 4'!B10)+(#REF!)</f>
        <v>#REF!</v>
      </c>
      <c r="C22" s="82" t="e">
        <f>SUM('Osa-alue 1'!C10)+('Osa-alue 2'!C10)+('Osa-alue 3'!C10)+('Osa-alue 4'!C10)+(#REF!)</f>
        <v>#REF!</v>
      </c>
      <c r="D22" s="67" t="e">
        <f>SUM(B22:C22)</f>
        <v>#REF!</v>
      </c>
    </row>
    <row r="23" spans="1:5" x14ac:dyDescent="0.25">
      <c r="A23" s="83" t="s">
        <v>12</v>
      </c>
      <c r="B23" s="82" t="e">
        <f>SUM('Osa-alue 1'!B11)+('Osa-alue 2'!B11)+('Osa-alue 3'!B11)+('Osa-alue 4'!B11)+(#REF!)</f>
        <v>#REF!</v>
      </c>
      <c r="C23" s="82" t="e">
        <f>SUM('Osa-alue 1'!C11)+('Osa-alue 2'!C11)+('Osa-alue 3'!C11)+('Osa-alue 4'!C11)+(#REF!)</f>
        <v>#REF!</v>
      </c>
      <c r="D23" s="67" t="e">
        <f>SUM(B23:C23)</f>
        <v>#REF!</v>
      </c>
    </row>
    <row r="24" spans="1:5" x14ac:dyDescent="0.25">
      <c r="A24" s="156"/>
      <c r="B24" s="157"/>
      <c r="C24" s="157"/>
      <c r="D24" s="158"/>
      <c r="E24" s="64"/>
    </row>
    <row r="25" spans="1:5" x14ac:dyDescent="0.25">
      <c r="A25" s="84" t="s">
        <v>13</v>
      </c>
      <c r="B25" s="65" t="e">
        <f>SUM(B26:B29)</f>
        <v>#REF!</v>
      </c>
      <c r="C25" s="65" t="e">
        <f>SUM(C26:C29)</f>
        <v>#REF!</v>
      </c>
      <c r="D25" s="66" t="e">
        <f>SUM(B25:C25)</f>
        <v>#REF!</v>
      </c>
    </row>
    <row r="26" spans="1:5" x14ac:dyDescent="0.25">
      <c r="A26" s="81" t="s">
        <v>14</v>
      </c>
      <c r="B26" s="82" t="e">
        <f>SUM('Osa-alue 1'!B14)+('Osa-alue 2'!B14)+('Osa-alue 3'!B14)+('Osa-alue 4'!B14)+(#REF!)</f>
        <v>#REF!</v>
      </c>
      <c r="C26" s="82" t="e">
        <f>SUM('Osa-alue 1'!C14)+('Osa-alue 2'!C14)+('Osa-alue 3'!C14)+('Osa-alue 4'!C14)+(#REF!)</f>
        <v>#REF!</v>
      </c>
      <c r="D26" s="67" t="e">
        <f>SUM(B26:C26)</f>
        <v>#REF!</v>
      </c>
    </row>
    <row r="27" spans="1:5" x14ac:dyDescent="0.25">
      <c r="A27" s="81" t="s">
        <v>15</v>
      </c>
      <c r="B27" s="82" t="e">
        <f>SUM('Osa-alue 1'!B15)+('Osa-alue 2'!B15)+('Osa-alue 3'!B15)+('Osa-alue 4'!B15)+(#REF!)</f>
        <v>#REF!</v>
      </c>
      <c r="C27" s="82" t="e">
        <f>SUM('Osa-alue 1'!C15)+('Osa-alue 2'!C15)+('Osa-alue 3'!C15)+('Osa-alue 4'!C15)+(#REF!)</f>
        <v>#REF!</v>
      </c>
      <c r="D27" s="67" t="e">
        <f>SUM(B27:C27)</f>
        <v>#REF!</v>
      </c>
    </row>
    <row r="28" spans="1:5" x14ac:dyDescent="0.25">
      <c r="A28" s="81" t="s">
        <v>16</v>
      </c>
      <c r="B28" s="82" t="e">
        <f>SUM('Osa-alue 1'!B16)+('Osa-alue 2'!B16)+('Osa-alue 3'!B16)+('Osa-alue 4'!B16)+(#REF!)</f>
        <v>#REF!</v>
      </c>
      <c r="C28" s="82" t="e">
        <f>SUM('Osa-alue 1'!C16)+('Osa-alue 2'!C16)+('Osa-alue 3'!C16)+('Osa-alue 4'!C16)+(#REF!)</f>
        <v>#REF!</v>
      </c>
      <c r="D28" s="67" t="e">
        <f>SUM(B28:C28)</f>
        <v>#REF!</v>
      </c>
    </row>
    <row r="29" spans="1:5" x14ac:dyDescent="0.25">
      <c r="A29" s="81" t="s">
        <v>17</v>
      </c>
      <c r="B29" s="82" t="e">
        <f>SUM('Osa-alue 1'!B17)+('Osa-alue 2'!B17)+('Osa-alue 3'!B17)+('Osa-alue 4'!B17)+(#REF!)</f>
        <v>#REF!</v>
      </c>
      <c r="C29" s="82" t="e">
        <f>SUM('Osa-alue 1'!C17)+('Osa-alue 2'!C17)+('Osa-alue 3'!C17)+('Osa-alue 4'!C17)+(#REF!)</f>
        <v>#REF!</v>
      </c>
      <c r="D29" s="67" t="e">
        <f>SUM(B29:C29)</f>
        <v>#REF!</v>
      </c>
    </row>
    <row r="30" spans="1:5" x14ac:dyDescent="0.25">
      <c r="A30" s="156"/>
      <c r="B30" s="157"/>
      <c r="C30" s="157"/>
      <c r="D30" s="158"/>
    </row>
    <row r="31" spans="1:5" x14ac:dyDescent="0.25">
      <c r="A31" s="80" t="s">
        <v>18</v>
      </c>
      <c r="B31" s="85" t="e">
        <f>SUM('Osa-alue 1'!B19)+('Osa-alue 2'!B19)+('Osa-alue 3'!B19)+('Osa-alue 4'!B19)+(#REF!)</f>
        <v>#REF!</v>
      </c>
      <c r="C31" s="85" t="e">
        <f>SUM('Osa-alue 1'!C19)+('Osa-alue 2'!C19)+('Osa-alue 3'!C19)+('Osa-alue 4'!C19)+(#REF!)</f>
        <v>#REF!</v>
      </c>
      <c r="D31" s="66" t="e">
        <f>SUM(B31:C31)</f>
        <v>#REF!</v>
      </c>
    </row>
    <row r="32" spans="1:5" x14ac:dyDescent="0.25">
      <c r="A32" s="159"/>
      <c r="B32" s="160"/>
      <c r="C32" s="160"/>
      <c r="D32" s="161"/>
    </row>
    <row r="33" spans="1:4" x14ac:dyDescent="0.25">
      <c r="A33" s="80" t="s">
        <v>19</v>
      </c>
      <c r="B33" s="85" t="e">
        <f>SUM('Osa-alue 1'!B21)+('Osa-alue 2'!B21)+('Osa-alue 3'!B21)+('Osa-alue 4'!B21)+(#REF!)</f>
        <v>#REF!</v>
      </c>
      <c r="C33" s="85" t="e">
        <f>SUM('Osa-alue 1'!C21)+('Osa-alue 2'!C21)+('Osa-alue 3'!C21)+('Osa-alue 4'!C21)+(#REF!)</f>
        <v>#REF!</v>
      </c>
      <c r="D33" s="66" t="e">
        <f>SUM(B33:C33)</f>
        <v>#REF!</v>
      </c>
    </row>
    <row r="34" spans="1:4" x14ac:dyDescent="0.25">
      <c r="A34" s="86"/>
      <c r="B34" s="87"/>
      <c r="C34" s="87"/>
      <c r="D34" s="88"/>
    </row>
    <row r="35" spans="1:4" x14ac:dyDescent="0.25">
      <c r="A35" s="80" t="s">
        <v>20</v>
      </c>
      <c r="B35" s="85" t="e">
        <f>SUM('Osa-alue 1'!B23)+('Osa-alue 2'!B23)+('Osa-alue 3'!B23)+('Osa-alue 4'!B23)+(#REF!)</f>
        <v>#REF!</v>
      </c>
      <c r="C35" s="85" t="e">
        <f>SUM('Osa-alue 1'!C23)+('Osa-alue 2'!C23)+('Osa-alue 3'!C23)+('Osa-alue 4'!C23)+(#REF!)</f>
        <v>#REF!</v>
      </c>
      <c r="D35" s="66" t="e">
        <f>SUM(B35:C35)</f>
        <v>#REF!</v>
      </c>
    </row>
    <row r="36" spans="1:4" x14ac:dyDescent="0.25">
      <c r="A36" s="156"/>
      <c r="B36" s="157"/>
      <c r="C36" s="157"/>
      <c r="D36" s="158"/>
    </row>
    <row r="37" spans="1:4" x14ac:dyDescent="0.25">
      <c r="A37" s="80" t="s">
        <v>21</v>
      </c>
      <c r="B37" s="65" t="e">
        <f>SUM(B38:B40)</f>
        <v>#REF!</v>
      </c>
      <c r="C37" s="65" t="e">
        <f>SUM(C38:C40)</f>
        <v>#REF!</v>
      </c>
      <c r="D37" s="66" t="e">
        <f>SUM(B37:C37)</f>
        <v>#REF!</v>
      </c>
    </row>
    <row r="38" spans="1:4" x14ac:dyDescent="0.25">
      <c r="A38" s="81" t="s">
        <v>22</v>
      </c>
      <c r="B38" s="82" t="e">
        <f>SUM('Osa-alue 1'!B26)+('Osa-alue 2'!B26)+('Osa-alue 3'!B26)+('Osa-alue 4'!B26)+(#REF!)</f>
        <v>#REF!</v>
      </c>
      <c r="C38" s="82" t="e">
        <f>SUM('Osa-alue 1'!C26)+('Osa-alue 2'!C26)+('Osa-alue 3'!C26)+('Osa-alue 4'!C26)+(#REF!)</f>
        <v>#REF!</v>
      </c>
      <c r="D38" s="67" t="e">
        <f>SUM(B38:C38)</f>
        <v>#REF!</v>
      </c>
    </row>
    <row r="39" spans="1:4" x14ac:dyDescent="0.25">
      <c r="A39" s="81" t="s">
        <v>23</v>
      </c>
      <c r="B39" s="82" t="e">
        <f>SUM('Osa-alue 1'!B27)+('Osa-alue 2'!B27)+('Osa-alue 3'!B27)+('Osa-alue 4'!B27)+(#REF!)</f>
        <v>#REF!</v>
      </c>
      <c r="C39" s="82" t="e">
        <f>SUM('Osa-alue 1'!C27)+('Osa-alue 2'!C27)+('Osa-alue 3'!C27)+('Osa-alue 4'!C27)+(#REF!)</f>
        <v>#REF!</v>
      </c>
      <c r="D39" s="67" t="e">
        <f>SUM(B39:C39)</f>
        <v>#REF!</v>
      </c>
    </row>
    <row r="40" spans="1:4" x14ac:dyDescent="0.25">
      <c r="A40" s="81" t="s">
        <v>24</v>
      </c>
      <c r="B40" s="82" t="e">
        <f>SUM('Osa-alue 1'!B28)+('Osa-alue 2'!B28)+('Osa-alue 3'!B28)+('Osa-alue 4'!B28)+(#REF!)</f>
        <v>#REF!</v>
      </c>
      <c r="C40" s="82" t="e">
        <f>SUM('Osa-alue 1'!C28)+('Osa-alue 2'!C28)+('Osa-alue 3'!C28)+('Osa-alue 4'!C28)+(#REF!)</f>
        <v>#REF!</v>
      </c>
      <c r="D40" s="67" t="e">
        <f>SUM(B40:C40)</f>
        <v>#REF!</v>
      </c>
    </row>
    <row r="41" spans="1:4" x14ac:dyDescent="0.25">
      <c r="A41" s="151"/>
      <c r="B41" s="152"/>
      <c r="C41" s="152"/>
      <c r="D41" s="153"/>
    </row>
    <row r="42" spans="1:4" x14ac:dyDescent="0.25">
      <c r="A42" s="89" t="s">
        <v>25</v>
      </c>
      <c r="B42" s="68" t="e">
        <f>SUM(B21,B25,B31,B33,B35,B37)</f>
        <v>#REF!</v>
      </c>
      <c r="C42" s="68" t="e">
        <f>SUM(C21,C25,C31,C33,C35,C37)</f>
        <v>#REF!</v>
      </c>
      <c r="D42" s="69" t="e">
        <f>SUM(D21,D25,D31,D33,D35,D37)</f>
        <v>#REF!</v>
      </c>
    </row>
    <row r="43" spans="1:4" ht="24" x14ac:dyDescent="0.25">
      <c r="A43" s="90" t="s">
        <v>26</v>
      </c>
      <c r="B43" s="91" t="e">
        <f>SUM('Osa-alue 1'!B31)+('Osa-alue 2'!B31)+('Osa-alue 3'!B31)+('Osa-alue 4'!B31)+(#REF!)</f>
        <v>#REF!</v>
      </c>
      <c r="C43" s="91" t="e">
        <f>SUM('Osa-alue 1'!C31)+('Osa-alue 2'!C31)+('Osa-alue 3'!C31)+('Osa-alue 4'!C31)+(#REF!)</f>
        <v>#REF!</v>
      </c>
      <c r="D43" s="70" t="e">
        <f>SUM(B43:C43)</f>
        <v>#REF!</v>
      </c>
    </row>
    <row r="44" spans="1:4" x14ac:dyDescent="0.25">
      <c r="A44" s="92" t="s">
        <v>27</v>
      </c>
      <c r="B44" s="82" t="e">
        <f>SUM('Osa-alue 1'!B32)+('Osa-alue 2'!B32)+('Osa-alue 3'!B32)+('Osa-alue 4'!B32)+(#REF!)</f>
        <v>#REF!</v>
      </c>
      <c r="C44" s="82" t="e">
        <f>SUM('Osa-alue 1'!C32)+('Osa-alue 2'!C32)+('Osa-alue 3'!C32)+('Osa-alue 4'!C32)+(#REF!)</f>
        <v>#REF!</v>
      </c>
      <c r="D44" s="71" t="e">
        <f>SUM(B44:C44)</f>
        <v>#REF!</v>
      </c>
    </row>
    <row r="45" spans="1:4" x14ac:dyDescent="0.25">
      <c r="A45" s="93" t="s">
        <v>28</v>
      </c>
      <c r="B45" s="94" t="e">
        <f>SUM('Osa-alue 1'!B33)+('Osa-alue 2'!B33)+('Osa-alue 3'!B33)+('Osa-alue 4'!B33)+(#REF!)</f>
        <v>#REF!</v>
      </c>
      <c r="C45" s="94" t="e">
        <f>SUM('Osa-alue 1'!C33)+('Osa-alue 2'!C33)+('Osa-alue 3'!C33)+('Osa-alue 4'!C33)+(#REF!)</f>
        <v>#REF!</v>
      </c>
      <c r="D45" s="72" t="e">
        <f>SUM(B45:C45)</f>
        <v>#REF!</v>
      </c>
    </row>
    <row r="46" spans="1:4" ht="24" x14ac:dyDescent="0.25">
      <c r="A46" s="95" t="s">
        <v>29</v>
      </c>
      <c r="B46" s="73" t="e">
        <f>(B42-B43-B44-B45)</f>
        <v>#REF!</v>
      </c>
      <c r="C46" s="73" t="e">
        <f>(C42-C43-C44-C45)</f>
        <v>#REF!</v>
      </c>
      <c r="D46" s="73" t="e">
        <f>(D42-D43-D44-D45)</f>
        <v>#REF!</v>
      </c>
    </row>
    <row r="47" spans="1:4" x14ac:dyDescent="0.25">
      <c r="A47" s="96" t="s">
        <v>30</v>
      </c>
      <c r="B47" s="97" t="e">
        <f>SUM('Osa-alue 1'!B35)+('Osa-alue 2'!B35)+('Osa-alue 3'!B35)+('Osa-alue 4'!B35)+(#REF!)</f>
        <v>#REF!</v>
      </c>
      <c r="C47" s="97" t="e">
        <f>SUM('Osa-alue 1'!C35)+('Osa-alue 2'!C35)+('Osa-alue 3'!C35)+('Osa-alue 4'!C35)+(#REF!)</f>
        <v>#REF!</v>
      </c>
      <c r="D47" s="70" t="e">
        <f>SUM(B47:C47)</f>
        <v>#REF!</v>
      </c>
    </row>
    <row r="48" spans="1:4" x14ac:dyDescent="0.25">
      <c r="A48" s="93" t="s">
        <v>31</v>
      </c>
      <c r="B48" s="94" t="e">
        <f>SUM('Osa-alue 1'!B36)+('Osa-alue 2'!B36)+('Osa-alue 3'!B36)+('Osa-alue 4'!B36)+(#REF!)</f>
        <v>#REF!</v>
      </c>
      <c r="C48" s="94" t="e">
        <f>SUM('Osa-alue 1'!C36)+('Osa-alue 2'!C36)+('Osa-alue 3'!C36)+('Osa-alue 4'!C36)+(#REF!)</f>
        <v>#REF!</v>
      </c>
      <c r="D48" s="72" t="e">
        <f>SUM(B48:C48)</f>
        <v>#REF!</v>
      </c>
    </row>
    <row r="49" spans="1:4" x14ac:dyDescent="0.25">
      <c r="A49" s="98" t="s">
        <v>32</v>
      </c>
      <c r="B49" s="74" t="e">
        <f>(B46-B47-B48)</f>
        <v>#REF!</v>
      </c>
      <c r="C49" s="74" t="e">
        <f>(C46-C47-C48)</f>
        <v>#REF!</v>
      </c>
      <c r="D49" s="74" t="e">
        <f>(D46-D47-D48)</f>
        <v>#REF!</v>
      </c>
    </row>
    <row r="50" spans="1:4" x14ac:dyDescent="0.25">
      <c r="A50" s="51"/>
      <c r="B50" s="51"/>
      <c r="C50" s="51"/>
      <c r="D50" s="51"/>
    </row>
    <row r="51" spans="1:4" x14ac:dyDescent="0.25">
      <c r="A51" s="21"/>
      <c r="B51" s="4"/>
      <c r="C51" s="4"/>
      <c r="D51" s="4"/>
    </row>
  </sheetData>
  <sheetProtection algorithmName="SHA-512" hashValue="q9qQ0Y7keqxEzkr4SYsdZJ2oGFtbmuyEHwOAyxMeUlNfXfDqD9WBFftEQUVEx1I/s/DHUg2IO3JKhhj0HGxg2w==" saltValue="XlAiBa/oLMx9S5G4Xz6d7w==" spinCount="100000" sheet="1" objects="1" scenarios="1"/>
  <mergeCells count="7">
    <mergeCell ref="A41:D41"/>
    <mergeCell ref="B2:D2"/>
    <mergeCell ref="A13:C13"/>
    <mergeCell ref="A24:D24"/>
    <mergeCell ref="A30:D30"/>
    <mergeCell ref="A32:D32"/>
    <mergeCell ref="A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topLeftCell="A12" zoomScale="120" zoomScaleNormal="120" workbookViewId="0">
      <selection activeCell="B9" sqref="B9"/>
    </sheetView>
  </sheetViews>
  <sheetFormatPr defaultRowHeight="15" x14ac:dyDescent="0.25"/>
  <cols>
    <col min="1" max="1" width="35.5703125" style="1" customWidth="1"/>
    <col min="2" max="4" width="12.7109375" style="1" customWidth="1"/>
  </cols>
  <sheetData>
    <row r="2" spans="1:4" ht="18.75" x14ac:dyDescent="0.3">
      <c r="A2" s="59" t="s">
        <v>33</v>
      </c>
      <c r="B2" s="57"/>
      <c r="C2" s="57"/>
      <c r="D2" s="57"/>
    </row>
    <row r="3" spans="1:4" ht="15.75" x14ac:dyDescent="0.25">
      <c r="B3" s="55"/>
      <c r="C3" s="55"/>
      <c r="D3" s="55"/>
    </row>
    <row r="4" spans="1:4" x14ac:dyDescent="0.25">
      <c r="A4" s="165" t="s">
        <v>5</v>
      </c>
      <c r="B4" s="165"/>
      <c r="C4" s="165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6</v>
      </c>
      <c r="B6" s="4"/>
      <c r="C6" s="4"/>
      <c r="D6" s="21"/>
    </row>
    <row r="7" spans="1:4" x14ac:dyDescent="0.25">
      <c r="A7" s="22"/>
      <c r="B7" s="23" t="s">
        <v>8</v>
      </c>
      <c r="C7" s="23" t="s">
        <v>8</v>
      </c>
      <c r="D7" s="24" t="s">
        <v>9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10</v>
      </c>
      <c r="B9" s="28">
        <f>SUM(B10:B11)</f>
        <v>83600</v>
      </c>
      <c r="C9" s="28">
        <f>SUM(C10:C11)</f>
        <v>538612</v>
      </c>
      <c r="D9" s="29">
        <f>SUM(B9:C9)</f>
        <v>622212</v>
      </c>
    </row>
    <row r="10" spans="1:4" x14ac:dyDescent="0.25">
      <c r="A10" s="30" t="s">
        <v>11</v>
      </c>
      <c r="B10" s="31">
        <v>83600</v>
      </c>
      <c r="C10" s="31">
        <v>538612</v>
      </c>
      <c r="D10" s="32">
        <f>SUM(B10:C10)</f>
        <v>622212</v>
      </c>
    </row>
    <row r="11" spans="1:4" x14ac:dyDescent="0.25">
      <c r="A11" s="56" t="s">
        <v>12</v>
      </c>
      <c r="B11" s="31"/>
      <c r="C11" s="31"/>
      <c r="D11" s="32">
        <f>SUM(B11:C11)</f>
        <v>0</v>
      </c>
    </row>
    <row r="12" spans="1:4" x14ac:dyDescent="0.25">
      <c r="A12" s="166"/>
      <c r="B12" s="167"/>
      <c r="C12" s="167"/>
      <c r="D12" s="168"/>
    </row>
    <row r="13" spans="1:4" x14ac:dyDescent="0.25">
      <c r="A13" s="33" t="s">
        <v>13</v>
      </c>
      <c r="B13" s="28"/>
      <c r="C13" s="28">
        <f>SUM(C14:C17)</f>
        <v>72500</v>
      </c>
      <c r="D13" s="29">
        <f>SUM(B13:C13)</f>
        <v>72500</v>
      </c>
    </row>
    <row r="14" spans="1:4" x14ac:dyDescent="0.25">
      <c r="A14" s="30" t="s">
        <v>14</v>
      </c>
      <c r="B14" s="31"/>
      <c r="C14" s="31">
        <v>55000</v>
      </c>
      <c r="D14" s="32">
        <f>SUM(B14:C14)</f>
        <v>55000</v>
      </c>
    </row>
    <row r="15" spans="1:4" x14ac:dyDescent="0.25">
      <c r="A15" s="30" t="s">
        <v>15</v>
      </c>
      <c r="B15" s="31"/>
      <c r="C15" s="31">
        <v>2500</v>
      </c>
      <c r="D15" s="32">
        <f>SUM(B15:C15)</f>
        <v>2500</v>
      </c>
    </row>
    <row r="16" spans="1:4" x14ac:dyDescent="0.25">
      <c r="A16" s="30" t="s">
        <v>16</v>
      </c>
      <c r="B16" s="31"/>
      <c r="C16" s="31"/>
      <c r="D16" s="32">
        <f>SUM(B16:C16)</f>
        <v>0</v>
      </c>
    </row>
    <row r="17" spans="1:4" x14ac:dyDescent="0.25">
      <c r="A17" s="30" t="s">
        <v>17</v>
      </c>
      <c r="B17" s="31"/>
      <c r="C17" s="31">
        <v>15000</v>
      </c>
      <c r="D17" s="32">
        <f>SUM(B17:C17)</f>
        <v>15000</v>
      </c>
    </row>
    <row r="18" spans="1:4" x14ac:dyDescent="0.25">
      <c r="A18" s="166"/>
      <c r="B18" s="167"/>
      <c r="C18" s="167"/>
      <c r="D18" s="168"/>
    </row>
    <row r="19" spans="1:4" x14ac:dyDescent="0.25">
      <c r="A19" s="27" t="s">
        <v>18</v>
      </c>
      <c r="B19" s="34"/>
      <c r="C19" s="34"/>
      <c r="D19" s="29">
        <f>SUM(B19:C19)</f>
        <v>0</v>
      </c>
    </row>
    <row r="20" spans="1:4" x14ac:dyDescent="0.25">
      <c r="A20" s="169"/>
      <c r="B20" s="170"/>
      <c r="C20" s="170"/>
      <c r="D20" s="171"/>
    </row>
    <row r="21" spans="1:4" x14ac:dyDescent="0.25">
      <c r="A21" s="27" t="s">
        <v>19</v>
      </c>
      <c r="B21" s="34"/>
      <c r="C21" s="34">
        <v>7680</v>
      </c>
      <c r="D21" s="29">
        <f>SUM(B21:C21)</f>
        <v>7680</v>
      </c>
    </row>
    <row r="22" spans="1:4" x14ac:dyDescent="0.25">
      <c r="A22" s="35"/>
      <c r="B22" s="36"/>
      <c r="C22" s="36"/>
      <c r="D22" s="37"/>
    </row>
    <row r="23" spans="1:4" x14ac:dyDescent="0.25">
      <c r="A23" s="27" t="s">
        <v>20</v>
      </c>
      <c r="B23" s="34"/>
      <c r="C23" s="34">
        <v>5000</v>
      </c>
      <c r="D23" s="29">
        <f>SUM(B23:C23)</f>
        <v>5000</v>
      </c>
    </row>
    <row r="24" spans="1:4" x14ac:dyDescent="0.25">
      <c r="A24" s="166"/>
      <c r="B24" s="167"/>
      <c r="C24" s="167"/>
      <c r="D24" s="168"/>
    </row>
    <row r="25" spans="1:4" x14ac:dyDescent="0.25">
      <c r="A25" s="27" t="s">
        <v>21</v>
      </c>
      <c r="B25" s="28"/>
      <c r="C25" s="28">
        <f>SUM(C26:C28)</f>
        <v>5760</v>
      </c>
      <c r="D25" s="29">
        <f>SUM(B25:C25)</f>
        <v>5760</v>
      </c>
    </row>
    <row r="26" spans="1:4" x14ac:dyDescent="0.25">
      <c r="A26" s="30" t="s">
        <v>22</v>
      </c>
      <c r="B26" s="31"/>
      <c r="C26" s="31"/>
      <c r="D26" s="32">
        <f>SUM(B26:C26)</f>
        <v>0</v>
      </c>
    </row>
    <row r="27" spans="1:4" x14ac:dyDescent="0.25">
      <c r="A27" s="30" t="s">
        <v>23</v>
      </c>
      <c r="B27" s="31"/>
      <c r="C27" s="31">
        <v>5760</v>
      </c>
      <c r="D27" s="32">
        <f>SUM(B27:C27)</f>
        <v>5760</v>
      </c>
    </row>
    <row r="28" spans="1:4" x14ac:dyDescent="0.25">
      <c r="A28" s="30" t="s">
        <v>24</v>
      </c>
      <c r="B28" s="31"/>
      <c r="C28" s="31"/>
      <c r="D28" s="32">
        <f>SUM(B28:C28)</f>
        <v>0</v>
      </c>
    </row>
    <row r="29" spans="1:4" x14ac:dyDescent="0.25">
      <c r="A29" s="162"/>
      <c r="B29" s="163"/>
      <c r="C29" s="163"/>
      <c r="D29" s="164"/>
    </row>
    <row r="30" spans="1:4" x14ac:dyDescent="0.25">
      <c r="A30" s="52" t="s">
        <v>25</v>
      </c>
      <c r="B30" s="53">
        <f>SUM(B9,B13,B19,B21,B23,B25)</f>
        <v>83600</v>
      </c>
      <c r="C30" s="53">
        <f>SUM(C9,C13,C19,C21,C23,C25)</f>
        <v>629552</v>
      </c>
      <c r="D30" s="53">
        <f>SUM(D9,D13,D19,D21,D23,D25)</f>
        <v>713152</v>
      </c>
    </row>
    <row r="31" spans="1:4" ht="24" x14ac:dyDescent="0.25">
      <c r="A31" s="38" t="s">
        <v>26</v>
      </c>
      <c r="B31" s="54"/>
      <c r="C31" s="54"/>
      <c r="D31" s="40">
        <f>SUM(B31:C31)</f>
        <v>0</v>
      </c>
    </row>
    <row r="32" spans="1:4" x14ac:dyDescent="0.25">
      <c r="A32" s="41" t="s">
        <v>27</v>
      </c>
      <c r="B32" s="31"/>
      <c r="C32" s="31"/>
      <c r="D32" s="42">
        <f>SUM(B32:C32)</f>
        <v>0</v>
      </c>
    </row>
    <row r="33" spans="1:4" x14ac:dyDescent="0.25">
      <c r="A33" s="43" t="s">
        <v>28</v>
      </c>
      <c r="B33" s="44"/>
      <c r="C33" s="44"/>
      <c r="D33" s="45">
        <f>SUM(B33:C33)</f>
        <v>0</v>
      </c>
    </row>
    <row r="34" spans="1:4" ht="24" x14ac:dyDescent="0.25">
      <c r="A34" s="46" t="s">
        <v>29</v>
      </c>
      <c r="B34" s="141">
        <v>83600</v>
      </c>
      <c r="C34" s="141">
        <v>629552</v>
      </c>
      <c r="D34" s="141">
        <v>713152</v>
      </c>
    </row>
    <row r="35" spans="1:4" x14ac:dyDescent="0.25">
      <c r="A35" s="48" t="s">
        <v>30</v>
      </c>
      <c r="B35" s="39"/>
      <c r="C35" s="39"/>
      <c r="D35" s="40">
        <f>SUM(B35:C35)</f>
        <v>0</v>
      </c>
    </row>
    <row r="36" spans="1:4" x14ac:dyDescent="0.25">
      <c r="A36" s="43" t="s">
        <v>31</v>
      </c>
      <c r="B36" s="44"/>
      <c r="C36" s="44"/>
      <c r="D36" s="45">
        <f>SUM(B36:C36)</f>
        <v>0</v>
      </c>
    </row>
    <row r="37" spans="1:4" x14ac:dyDescent="0.25">
      <c r="A37" s="49" t="s">
        <v>32</v>
      </c>
      <c r="B37" s="50">
        <v>83600</v>
      </c>
      <c r="C37" s="50">
        <v>629552</v>
      </c>
      <c r="D37" s="50">
        <v>713152</v>
      </c>
    </row>
    <row r="38" spans="1:4" x14ac:dyDescent="0.25">
      <c r="A38" s="51"/>
      <c r="B38" s="51"/>
      <c r="C38" s="51"/>
      <c r="D38" s="51"/>
    </row>
    <row r="39" spans="1:4" x14ac:dyDescent="0.25">
      <c r="A39" s="21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5"/>
  <sheetViews>
    <sheetView topLeftCell="A9" zoomScale="110" zoomScaleNormal="110" workbookViewId="0">
      <selection activeCell="B35" sqref="B35"/>
    </sheetView>
  </sheetViews>
  <sheetFormatPr defaultRowHeight="15" x14ac:dyDescent="0.25"/>
  <cols>
    <col min="1" max="1" width="35.5703125" style="1" customWidth="1"/>
    <col min="2" max="4" width="12.7109375" style="1" customWidth="1"/>
    <col min="6" max="6" width="14.28515625" customWidth="1"/>
    <col min="7" max="7" width="9.140625" customWidth="1"/>
    <col min="8" max="8" width="10" customWidth="1"/>
    <col min="10" max="10" width="10.5703125" customWidth="1"/>
    <col min="11" max="11" width="10.28515625" bestFit="1" customWidth="1"/>
    <col min="12" max="12" width="11.42578125" bestFit="1" customWidth="1"/>
    <col min="13" max="13" width="35.140625" customWidth="1"/>
  </cols>
  <sheetData>
    <row r="2" spans="1:14" ht="18.75" x14ac:dyDescent="0.3">
      <c r="A2" s="59" t="s">
        <v>34</v>
      </c>
      <c r="B2" s="57"/>
      <c r="C2" s="57"/>
      <c r="D2" s="57"/>
    </row>
    <row r="3" spans="1:14" ht="15.75" x14ac:dyDescent="0.25">
      <c r="B3" s="55"/>
      <c r="C3" s="55"/>
      <c r="D3" s="55"/>
    </row>
    <row r="4" spans="1:14" x14ac:dyDescent="0.25">
      <c r="A4" s="165" t="s">
        <v>5</v>
      </c>
      <c r="B4" s="165"/>
      <c r="C4" s="165"/>
      <c r="D4" s="4"/>
    </row>
    <row r="5" spans="1:14" x14ac:dyDescent="0.25">
      <c r="A5" s="19"/>
      <c r="B5" s="20"/>
      <c r="C5" s="20"/>
      <c r="D5" s="4"/>
    </row>
    <row r="6" spans="1:14" x14ac:dyDescent="0.25">
      <c r="A6" s="21" t="s">
        <v>6</v>
      </c>
      <c r="B6" s="4"/>
      <c r="C6" s="4"/>
      <c r="D6" s="21"/>
    </row>
    <row r="7" spans="1:14" x14ac:dyDescent="0.25">
      <c r="A7" s="22"/>
      <c r="B7" s="23" t="s">
        <v>8</v>
      </c>
      <c r="C7" s="23" t="s">
        <v>8</v>
      </c>
      <c r="D7" s="24" t="s">
        <v>9</v>
      </c>
    </row>
    <row r="8" spans="1:14" x14ac:dyDescent="0.25">
      <c r="A8" s="22"/>
      <c r="B8" s="25">
        <v>2020</v>
      </c>
      <c r="C8" s="25">
        <v>2021</v>
      </c>
      <c r="D8" s="26"/>
      <c r="G8" s="104"/>
      <c r="H8" s="104"/>
      <c r="J8" s="104"/>
      <c r="K8" s="104"/>
      <c r="L8" s="104"/>
      <c r="M8" s="104"/>
    </row>
    <row r="9" spans="1:14" x14ac:dyDescent="0.25">
      <c r="A9" s="27" t="s">
        <v>10</v>
      </c>
      <c r="B9" s="142">
        <f>SUM(B10:B11)</f>
        <v>104340</v>
      </c>
      <c r="C9" s="142">
        <f>SUM(C10:C11)</f>
        <v>243460</v>
      </c>
      <c r="D9" s="143">
        <v>347800</v>
      </c>
      <c r="F9" s="111"/>
      <c r="G9" s="110"/>
      <c r="H9" s="110"/>
      <c r="I9" s="115"/>
      <c r="J9" s="116"/>
      <c r="K9" s="104"/>
      <c r="L9" s="107"/>
      <c r="M9" s="125"/>
    </row>
    <row r="10" spans="1:14" x14ac:dyDescent="0.25">
      <c r="A10" s="30" t="s">
        <v>11</v>
      </c>
      <c r="B10" s="31">
        <v>104340</v>
      </c>
      <c r="C10" s="31">
        <v>243460</v>
      </c>
      <c r="D10" s="147">
        <v>347800</v>
      </c>
      <c r="G10" s="136"/>
      <c r="H10" s="136"/>
      <c r="I10" s="117"/>
      <c r="J10" s="118"/>
      <c r="L10" s="105"/>
    </row>
    <row r="11" spans="1:14" x14ac:dyDescent="0.25">
      <c r="A11" s="56" t="s">
        <v>12</v>
      </c>
      <c r="B11" s="31"/>
      <c r="C11" s="31"/>
      <c r="D11" s="32"/>
      <c r="G11" s="110"/>
      <c r="H11" s="110"/>
      <c r="I11" s="117"/>
      <c r="J11" s="118"/>
      <c r="K11" s="123"/>
      <c r="L11" s="105"/>
    </row>
    <row r="12" spans="1:14" x14ac:dyDescent="0.25">
      <c r="A12" s="166"/>
      <c r="B12" s="167"/>
      <c r="C12" s="167"/>
      <c r="D12" s="168"/>
      <c r="G12" s="123"/>
      <c r="I12" s="115"/>
      <c r="J12" s="119"/>
      <c r="L12" s="105"/>
    </row>
    <row r="13" spans="1:14" x14ac:dyDescent="0.25">
      <c r="A13" s="33" t="s">
        <v>13</v>
      </c>
      <c r="B13" s="142">
        <f>SUM(B14:B17)</f>
        <v>242718</v>
      </c>
      <c r="C13" s="142">
        <f>SUM(C14:C17)</f>
        <v>580007</v>
      </c>
      <c r="D13" s="143">
        <f>SUM(B13:C13)</f>
        <v>822725</v>
      </c>
      <c r="G13" s="103"/>
      <c r="H13" s="123"/>
      <c r="J13" s="106"/>
      <c r="K13" s="103"/>
      <c r="L13" s="105"/>
      <c r="M13" s="124"/>
    </row>
    <row r="14" spans="1:14" x14ac:dyDescent="0.25">
      <c r="A14" s="30" t="s">
        <v>14</v>
      </c>
      <c r="B14" s="31">
        <v>238593</v>
      </c>
      <c r="C14" s="31">
        <v>560382</v>
      </c>
      <c r="D14" s="147">
        <f>SUM(B14:C14)</f>
        <v>798975</v>
      </c>
      <c r="G14" s="123"/>
      <c r="H14" s="123"/>
      <c r="J14" s="106"/>
      <c r="L14" s="105"/>
      <c r="M14" s="104"/>
    </row>
    <row r="15" spans="1:14" x14ac:dyDescent="0.25">
      <c r="A15" s="30" t="s">
        <v>15</v>
      </c>
      <c r="B15" s="31">
        <v>4125</v>
      </c>
      <c r="C15" s="31">
        <v>9625</v>
      </c>
      <c r="D15" s="147">
        <f>SUM(B15:C15)</f>
        <v>13750</v>
      </c>
      <c r="J15" s="106"/>
      <c r="K15" s="103"/>
      <c r="L15" s="105"/>
      <c r="N15" s="103"/>
    </row>
    <row r="16" spans="1:14" x14ac:dyDescent="0.25">
      <c r="A16" s="30" t="s">
        <v>16</v>
      </c>
      <c r="B16" s="31"/>
      <c r="C16" s="31">
        <v>10000</v>
      </c>
      <c r="D16" s="147">
        <f>SUM(B16:C16)</f>
        <v>10000</v>
      </c>
      <c r="J16" s="106"/>
      <c r="K16" s="103"/>
      <c r="L16" s="105"/>
      <c r="N16" s="103"/>
    </row>
    <row r="17" spans="1:14" x14ac:dyDescent="0.25">
      <c r="A17" s="30" t="s">
        <v>17</v>
      </c>
      <c r="B17" s="31"/>
      <c r="C17" s="31"/>
      <c r="D17" s="32"/>
      <c r="J17" s="106"/>
      <c r="L17" s="105"/>
      <c r="N17" s="103"/>
    </row>
    <row r="18" spans="1:14" x14ac:dyDescent="0.25">
      <c r="A18" s="166"/>
      <c r="B18" s="167"/>
      <c r="C18" s="167"/>
      <c r="D18" s="168"/>
      <c r="J18" s="106"/>
      <c r="K18" s="103"/>
      <c r="L18" s="105"/>
      <c r="N18" s="103"/>
    </row>
    <row r="19" spans="1:14" x14ac:dyDescent="0.25">
      <c r="A19" s="27" t="s">
        <v>18</v>
      </c>
      <c r="B19" s="34"/>
      <c r="C19" s="34"/>
      <c r="D19" s="29"/>
      <c r="N19" s="103"/>
    </row>
    <row r="20" spans="1:14" x14ac:dyDescent="0.25">
      <c r="A20" s="169"/>
      <c r="B20" s="170"/>
      <c r="C20" s="170"/>
      <c r="D20" s="171"/>
      <c r="G20" s="110"/>
      <c r="H20" s="110"/>
      <c r="I20" s="115"/>
      <c r="J20" s="116"/>
      <c r="K20" s="104"/>
      <c r="L20" s="109"/>
      <c r="M20" s="104"/>
      <c r="N20" s="103"/>
    </row>
    <row r="21" spans="1:14" x14ac:dyDescent="0.25">
      <c r="A21" s="27" t="s">
        <v>19</v>
      </c>
      <c r="B21" s="34">
        <v>2000</v>
      </c>
      <c r="C21" s="34">
        <v>7000</v>
      </c>
      <c r="D21" s="29">
        <f>SUM(B21:C21)</f>
        <v>9000</v>
      </c>
      <c r="G21" s="110"/>
      <c r="H21" s="110"/>
      <c r="I21" s="117"/>
      <c r="J21" s="118"/>
      <c r="L21" s="108"/>
      <c r="N21" s="103"/>
    </row>
    <row r="22" spans="1:14" x14ac:dyDescent="0.25">
      <c r="A22" s="35"/>
      <c r="B22" s="36"/>
      <c r="C22" s="36"/>
      <c r="D22" s="37"/>
      <c r="G22" s="110"/>
      <c r="H22" s="110"/>
      <c r="I22" s="117"/>
      <c r="J22" s="118"/>
      <c r="L22" s="108"/>
      <c r="N22" s="103"/>
    </row>
    <row r="23" spans="1:14" x14ac:dyDescent="0.25">
      <c r="A23" s="27" t="s">
        <v>20</v>
      </c>
      <c r="B23" s="34">
        <v>5500</v>
      </c>
      <c r="C23" s="34">
        <v>10500</v>
      </c>
      <c r="D23" s="29">
        <f>SUM(B23:C23)</f>
        <v>16000</v>
      </c>
      <c r="G23" s="110"/>
      <c r="H23" s="110"/>
      <c r="I23" s="115"/>
      <c r="J23" s="118"/>
      <c r="L23" s="108"/>
      <c r="N23" s="103"/>
    </row>
    <row r="24" spans="1:14" x14ac:dyDescent="0.25">
      <c r="A24" s="166"/>
      <c r="B24" s="167"/>
      <c r="C24" s="167"/>
      <c r="D24" s="168"/>
      <c r="I24" s="115"/>
      <c r="J24" s="119"/>
      <c r="K24" s="103"/>
      <c r="L24" s="105"/>
      <c r="N24" s="103"/>
    </row>
    <row r="25" spans="1:14" x14ac:dyDescent="0.25">
      <c r="A25" s="27" t="s">
        <v>21</v>
      </c>
      <c r="B25" s="142">
        <f>SUM(B26:B28)</f>
        <v>148515</v>
      </c>
      <c r="C25" s="142">
        <f>SUM(C26:C28)</f>
        <v>509535</v>
      </c>
      <c r="D25" s="143">
        <f>SUM(B25:C25)</f>
        <v>658050</v>
      </c>
      <c r="J25" s="106"/>
      <c r="K25" s="103"/>
      <c r="L25" s="105"/>
      <c r="N25" s="103"/>
    </row>
    <row r="26" spans="1:14" x14ac:dyDescent="0.25">
      <c r="A26" s="30" t="s">
        <v>22</v>
      </c>
      <c r="B26" s="31">
        <v>146515</v>
      </c>
      <c r="C26" s="31">
        <v>508535</v>
      </c>
      <c r="D26" s="147">
        <f>SUM(B26:C26)</f>
        <v>655050</v>
      </c>
      <c r="J26" s="106"/>
      <c r="L26" s="105"/>
      <c r="N26" s="103"/>
    </row>
    <row r="27" spans="1:14" x14ac:dyDescent="0.25">
      <c r="A27" s="30" t="s">
        <v>23</v>
      </c>
      <c r="B27" s="31">
        <v>2000</v>
      </c>
      <c r="C27" s="31">
        <v>1000</v>
      </c>
      <c r="D27" s="147">
        <f>SUM(B27:C27)</f>
        <v>3000</v>
      </c>
      <c r="J27" s="106"/>
      <c r="K27" s="103"/>
      <c r="L27" s="105"/>
      <c r="N27" s="103"/>
    </row>
    <row r="28" spans="1:14" x14ac:dyDescent="0.25">
      <c r="A28" s="30" t="s">
        <v>24</v>
      </c>
      <c r="B28" s="31"/>
      <c r="C28" s="31"/>
      <c r="D28" s="32"/>
      <c r="J28" s="106"/>
      <c r="K28" s="103"/>
      <c r="L28" s="105"/>
      <c r="N28" s="103"/>
    </row>
    <row r="29" spans="1:14" ht="15.75" thickBot="1" x14ac:dyDescent="0.3">
      <c r="A29" s="172"/>
      <c r="B29" s="173"/>
      <c r="C29" s="173"/>
      <c r="D29" s="174"/>
      <c r="F29" s="111"/>
      <c r="J29" s="106"/>
      <c r="K29" s="103"/>
      <c r="L29" s="105"/>
    </row>
    <row r="30" spans="1:14" ht="15.75" thickBot="1" x14ac:dyDescent="0.3">
      <c r="A30" s="52" t="s">
        <v>25</v>
      </c>
      <c r="B30" s="144">
        <f>SUM(B9,B13,B19,B21,B23,B25)</f>
        <v>503073</v>
      </c>
      <c r="C30" s="144">
        <f>SUM(C9,C13,C19,C21,C23,C25)</f>
        <v>1350502</v>
      </c>
      <c r="D30" s="144">
        <f>B30+C30</f>
        <v>1853575</v>
      </c>
      <c r="F30" s="113"/>
      <c r="G30" s="104"/>
      <c r="H30" s="104"/>
      <c r="I30" s="104"/>
    </row>
    <row r="31" spans="1:14" ht="24" x14ac:dyDescent="0.25">
      <c r="A31" s="38" t="s">
        <v>26</v>
      </c>
      <c r="B31" s="54"/>
      <c r="C31" s="54"/>
      <c r="D31" s="40">
        <f>SUM(B31:C31)</f>
        <v>0</v>
      </c>
      <c r="M31" s="124"/>
    </row>
    <row r="32" spans="1:14" x14ac:dyDescent="0.25">
      <c r="A32" s="41" t="s">
        <v>27</v>
      </c>
      <c r="B32" s="31"/>
      <c r="C32" s="31"/>
      <c r="D32" s="42">
        <f>SUM(B32:C32)</f>
        <v>0</v>
      </c>
      <c r="G32" s="110"/>
      <c r="H32" s="110"/>
      <c r="I32" s="115"/>
      <c r="J32" s="120"/>
      <c r="K32" s="125"/>
      <c r="L32" s="107"/>
      <c r="M32" s="126"/>
      <c r="N32" s="103"/>
    </row>
    <row r="33" spans="1:16" ht="15.75" thickBot="1" x14ac:dyDescent="0.3">
      <c r="A33" s="43" t="s">
        <v>28</v>
      </c>
      <c r="B33" s="44"/>
      <c r="C33" s="44"/>
      <c r="D33" s="45">
        <f>SUM(B33:C33)</f>
        <v>0</v>
      </c>
      <c r="G33" s="110"/>
      <c r="H33" s="110"/>
      <c r="I33" s="117"/>
      <c r="J33" s="121"/>
      <c r="K33" s="103"/>
      <c r="L33" s="105"/>
      <c r="M33" s="126"/>
    </row>
    <row r="34" spans="1:16" ht="24.75" thickBot="1" x14ac:dyDescent="0.3">
      <c r="A34" s="46" t="s">
        <v>29</v>
      </c>
      <c r="B34" s="141">
        <f>B30-B31-B32-B33</f>
        <v>503073</v>
      </c>
      <c r="C34" s="141">
        <f>C30-C31-C32-C33</f>
        <v>1350502</v>
      </c>
      <c r="D34" s="141">
        <f>D30-D31-D32-D33</f>
        <v>1853575</v>
      </c>
      <c r="G34" s="110"/>
      <c r="H34" s="110"/>
      <c r="I34" s="115"/>
      <c r="J34" s="121"/>
      <c r="L34" s="105"/>
    </row>
    <row r="35" spans="1:16" x14ac:dyDescent="0.25">
      <c r="A35" s="48" t="s">
        <v>30</v>
      </c>
      <c r="B35" s="39">
        <f>0.2*B34</f>
        <v>100614.6</v>
      </c>
      <c r="C35" s="39">
        <f>0.2*C34</f>
        <v>270100.40000000002</v>
      </c>
      <c r="D35" s="148">
        <f>SUM(B35:C35)</f>
        <v>370715</v>
      </c>
      <c r="G35" s="110"/>
      <c r="H35" s="110"/>
      <c r="I35" s="115"/>
      <c r="J35" s="121"/>
      <c r="L35" s="105"/>
      <c r="M35" s="126"/>
      <c r="P35" t="s">
        <v>40</v>
      </c>
    </row>
    <row r="36" spans="1:16" ht="15.75" thickBot="1" x14ac:dyDescent="0.3">
      <c r="A36" s="43" t="s">
        <v>31</v>
      </c>
      <c r="B36" s="44"/>
      <c r="C36" s="44"/>
      <c r="D36" s="45"/>
      <c r="G36" s="110"/>
      <c r="H36" s="110"/>
      <c r="I36" s="115"/>
      <c r="J36" s="121"/>
      <c r="L36" s="105"/>
    </row>
    <row r="37" spans="1:16" ht="16.5" thickTop="1" thickBot="1" x14ac:dyDescent="0.3">
      <c r="A37" s="49" t="s">
        <v>32</v>
      </c>
      <c r="B37" s="145">
        <f>B34-B35</f>
        <v>402458.4</v>
      </c>
      <c r="C37" s="145">
        <f>C34-C35</f>
        <v>1080401.6000000001</v>
      </c>
      <c r="D37" s="145">
        <f>B37+C37</f>
        <v>1482860</v>
      </c>
      <c r="F37" s="111"/>
      <c r="G37" s="137"/>
      <c r="H37" s="137"/>
      <c r="I37" s="135"/>
      <c r="M37" s="133"/>
    </row>
    <row r="38" spans="1:16" ht="15.75" thickTop="1" x14ac:dyDescent="0.25">
      <c r="A38" s="51"/>
      <c r="B38" s="51"/>
      <c r="C38" s="51"/>
      <c r="D38" s="51"/>
      <c r="F38" s="130"/>
      <c r="J38" s="134"/>
      <c r="L38" s="105"/>
      <c r="M38" s="130"/>
    </row>
    <row r="39" spans="1:16" x14ac:dyDescent="0.25">
      <c r="A39" s="21"/>
      <c r="B39" s="4"/>
      <c r="C39" s="4"/>
      <c r="D39" s="4"/>
      <c r="F39" s="130"/>
      <c r="M39" s="125"/>
    </row>
    <row r="40" spans="1:16" x14ac:dyDescent="0.25">
      <c r="F40" s="130"/>
      <c r="P40" t="s">
        <v>42</v>
      </c>
    </row>
    <row r="41" spans="1:16" ht="18.75" x14ac:dyDescent="0.3">
      <c r="A41" s="59"/>
      <c r="B41" s="57"/>
      <c r="C41" s="57"/>
      <c r="D41" s="57"/>
      <c r="G41" s="110"/>
      <c r="H41" s="110"/>
      <c r="I41" s="115"/>
      <c r="J41" s="120"/>
      <c r="K41" s="104"/>
      <c r="L41" s="107"/>
      <c r="M41" s="104"/>
    </row>
    <row r="42" spans="1:16" ht="15.75" x14ac:dyDescent="0.25">
      <c r="B42" s="101"/>
      <c r="C42" s="101"/>
      <c r="D42" s="101"/>
      <c r="F42" s="131"/>
      <c r="G42" s="136"/>
      <c r="H42" s="136"/>
      <c r="I42" s="138"/>
      <c r="J42" s="121"/>
      <c r="L42" s="105"/>
    </row>
    <row r="43" spans="1:16" x14ac:dyDescent="0.25">
      <c r="A43" s="165"/>
      <c r="B43" s="165"/>
      <c r="C43" s="165"/>
      <c r="D43" s="4"/>
      <c r="F43" s="130"/>
      <c r="G43" s="132"/>
      <c r="H43" s="132"/>
      <c r="I43" s="115"/>
      <c r="J43" s="121"/>
      <c r="L43" s="105"/>
      <c r="M43" s="124"/>
    </row>
    <row r="44" spans="1:16" x14ac:dyDescent="0.25">
      <c r="A44" s="102"/>
      <c r="B44" s="20"/>
      <c r="C44" s="20"/>
      <c r="D44" s="4"/>
      <c r="F44" s="130"/>
      <c r="I44" s="115"/>
      <c r="J44" s="115"/>
    </row>
    <row r="45" spans="1:16" x14ac:dyDescent="0.25">
      <c r="A45" s="21"/>
      <c r="B45" s="4"/>
      <c r="C45" s="4"/>
      <c r="D45" s="21"/>
      <c r="F45" s="130"/>
      <c r="G45" s="115"/>
      <c r="H45" s="115"/>
      <c r="I45" s="115"/>
      <c r="J45" s="115"/>
      <c r="P45" t="s">
        <v>41</v>
      </c>
    </row>
  </sheetData>
  <mergeCells count="7">
    <mergeCell ref="A43:C43"/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50"/>
  <sheetViews>
    <sheetView topLeftCell="A24" zoomScale="160" zoomScaleNormal="160" workbookViewId="0">
      <selection activeCell="F39" sqref="F39"/>
    </sheetView>
  </sheetViews>
  <sheetFormatPr defaultRowHeight="15" x14ac:dyDescent="0.25"/>
  <cols>
    <col min="1" max="1" width="35.5703125" style="1" customWidth="1"/>
    <col min="2" max="4" width="12.7109375" style="1" customWidth="1"/>
    <col min="7" max="7" width="10.28515625" bestFit="1" customWidth="1"/>
  </cols>
  <sheetData>
    <row r="2" spans="1:22" ht="18.75" x14ac:dyDescent="0.3">
      <c r="A2" s="59" t="s">
        <v>35</v>
      </c>
      <c r="B2" s="57"/>
      <c r="C2" s="57"/>
      <c r="D2" s="57"/>
    </row>
    <row r="3" spans="1:22" ht="15.75" x14ac:dyDescent="0.25">
      <c r="B3" s="55"/>
      <c r="C3" s="55"/>
      <c r="D3" s="55"/>
      <c r="N3" s="111"/>
      <c r="O3" s="111"/>
      <c r="P3" s="111"/>
      <c r="Q3" s="111"/>
    </row>
    <row r="4" spans="1:22" x14ac:dyDescent="0.25">
      <c r="A4" s="165" t="s">
        <v>5</v>
      </c>
      <c r="B4" s="165"/>
      <c r="C4" s="165"/>
      <c r="D4" s="4"/>
      <c r="N4" s="113"/>
    </row>
    <row r="5" spans="1:22" x14ac:dyDescent="0.25">
      <c r="A5" s="19"/>
      <c r="B5" s="20"/>
      <c r="C5" s="20"/>
      <c r="D5" s="4"/>
    </row>
    <row r="6" spans="1:22" x14ac:dyDescent="0.25">
      <c r="A6" s="21" t="s">
        <v>6</v>
      </c>
      <c r="B6" s="4"/>
      <c r="C6" s="4"/>
      <c r="D6" s="21"/>
      <c r="M6" s="111"/>
    </row>
    <row r="7" spans="1:22" x14ac:dyDescent="0.25">
      <c r="A7" s="22"/>
      <c r="B7" s="23" t="s">
        <v>8</v>
      </c>
      <c r="C7" s="23" t="s">
        <v>8</v>
      </c>
      <c r="D7" s="24" t="s">
        <v>9</v>
      </c>
      <c r="F7" s="104"/>
      <c r="I7" s="111"/>
      <c r="J7" s="111"/>
      <c r="K7" s="111"/>
      <c r="L7" s="111"/>
      <c r="N7" s="103"/>
      <c r="S7" s="111"/>
    </row>
    <row r="8" spans="1:22" x14ac:dyDescent="0.25">
      <c r="A8" s="22"/>
      <c r="B8" s="25">
        <v>2020</v>
      </c>
      <c r="C8" s="25">
        <v>2021</v>
      </c>
      <c r="D8" s="26"/>
      <c r="I8" s="113"/>
    </row>
    <row r="9" spans="1:22" x14ac:dyDescent="0.25">
      <c r="A9" s="27" t="s">
        <v>10</v>
      </c>
      <c r="B9" s="142">
        <f>SUM(B10:B11)</f>
        <v>150690</v>
      </c>
      <c r="C9" s="142">
        <f>SUM(C10:C11)</f>
        <v>351610</v>
      </c>
      <c r="D9" s="143">
        <f>SUM(B9:C9)</f>
        <v>502300</v>
      </c>
      <c r="F9" s="111"/>
      <c r="M9" s="124"/>
      <c r="N9" s="104"/>
      <c r="O9" s="104"/>
      <c r="P9" s="104"/>
      <c r="R9" s="111"/>
      <c r="S9" s="111"/>
      <c r="T9" s="111"/>
      <c r="U9" s="111"/>
      <c r="V9" s="111"/>
    </row>
    <row r="10" spans="1:22" x14ac:dyDescent="0.25">
      <c r="A10" s="30" t="s">
        <v>11</v>
      </c>
      <c r="B10" s="31">
        <v>150690</v>
      </c>
      <c r="C10" s="31">
        <v>351610</v>
      </c>
      <c r="D10" s="147">
        <f>SUM(B10:C10)</f>
        <v>502300</v>
      </c>
      <c r="F10" s="113"/>
      <c r="G10" s="129"/>
      <c r="H10" s="129"/>
      <c r="M10" s="129"/>
      <c r="N10" s="104"/>
      <c r="O10" s="104"/>
      <c r="P10" s="104"/>
      <c r="S10" s="113"/>
    </row>
    <row r="11" spans="1:22" x14ac:dyDescent="0.25">
      <c r="A11" s="56" t="s">
        <v>12</v>
      </c>
      <c r="B11" s="31"/>
      <c r="C11" s="31"/>
      <c r="D11" s="32"/>
      <c r="I11" s="103"/>
      <c r="M11" s="111"/>
      <c r="N11" s="111"/>
      <c r="O11" s="114"/>
    </row>
    <row r="12" spans="1:22" x14ac:dyDescent="0.25">
      <c r="A12" s="166"/>
      <c r="B12" s="167"/>
      <c r="C12" s="167"/>
      <c r="D12" s="168"/>
      <c r="K12" s="111"/>
      <c r="L12" s="111"/>
      <c r="O12" s="114"/>
    </row>
    <row r="13" spans="1:22" x14ac:dyDescent="0.25">
      <c r="A13" s="33" t="s">
        <v>13</v>
      </c>
      <c r="B13" s="142">
        <f>SUM(B14:B17)</f>
        <v>326550</v>
      </c>
      <c r="C13" s="142">
        <f>SUM(C14:C17)</f>
        <v>781950</v>
      </c>
      <c r="D13" s="143">
        <f>SUM(B13:C13)</f>
        <v>1108500</v>
      </c>
      <c r="E13" s="146"/>
      <c r="I13" s="111"/>
      <c r="J13" s="113"/>
      <c r="K13" s="114"/>
      <c r="O13" s="114"/>
      <c r="R13" s="111"/>
      <c r="S13" s="103"/>
    </row>
    <row r="14" spans="1:22" x14ac:dyDescent="0.25">
      <c r="A14" s="30" t="s">
        <v>14</v>
      </c>
      <c r="B14" s="31">
        <v>236800</v>
      </c>
      <c r="C14" s="31">
        <v>562200</v>
      </c>
      <c r="D14" s="147">
        <f>SUM(B14:C14)</f>
        <v>799000</v>
      </c>
      <c r="K14" s="114"/>
      <c r="M14" s="111"/>
    </row>
    <row r="15" spans="1:22" x14ac:dyDescent="0.25">
      <c r="A15" s="30" t="s">
        <v>15</v>
      </c>
      <c r="B15" s="31">
        <v>2000</v>
      </c>
      <c r="C15" s="31">
        <v>15000</v>
      </c>
      <c r="D15" s="147">
        <f>SUM(B15:C15)</f>
        <v>17000</v>
      </c>
      <c r="K15" s="114"/>
      <c r="O15" s="114"/>
    </row>
    <row r="16" spans="1:22" x14ac:dyDescent="0.25">
      <c r="A16" s="30" t="s">
        <v>16</v>
      </c>
      <c r="B16" s="31"/>
      <c r="C16" s="31"/>
      <c r="D16" s="147"/>
      <c r="I16" s="111"/>
      <c r="O16" s="114"/>
      <c r="S16" s="127"/>
      <c r="T16" s="127"/>
      <c r="U16" s="127"/>
    </row>
    <row r="17" spans="1:23" x14ac:dyDescent="0.25">
      <c r="A17" s="30" t="s">
        <v>17</v>
      </c>
      <c r="B17" s="31">
        <v>87750</v>
      </c>
      <c r="C17" s="31">
        <v>204750</v>
      </c>
      <c r="D17" s="147">
        <v>292500</v>
      </c>
      <c r="K17" s="114"/>
      <c r="O17" s="114"/>
      <c r="R17" s="111"/>
    </row>
    <row r="18" spans="1:23" x14ac:dyDescent="0.25">
      <c r="A18" s="166"/>
      <c r="B18" s="167"/>
      <c r="C18" s="167"/>
      <c r="D18" s="168"/>
      <c r="K18" s="114"/>
      <c r="P18" s="111"/>
      <c r="S18" s="111"/>
      <c r="T18" s="112"/>
    </row>
    <row r="19" spans="1:23" x14ac:dyDescent="0.25">
      <c r="A19" s="27" t="s">
        <v>18</v>
      </c>
      <c r="B19" s="34">
        <v>1000</v>
      </c>
      <c r="C19" s="34">
        <v>1000</v>
      </c>
      <c r="D19" s="29">
        <f>SUM(B19:C19)</f>
        <v>2000</v>
      </c>
      <c r="F19" s="111"/>
      <c r="M19" s="124"/>
    </row>
    <row r="20" spans="1:23" x14ac:dyDescent="0.25">
      <c r="A20" s="169"/>
      <c r="B20" s="170"/>
      <c r="C20" s="170"/>
      <c r="D20" s="171"/>
      <c r="G20" s="129"/>
      <c r="H20" s="104"/>
      <c r="K20" s="103"/>
    </row>
    <row r="21" spans="1:23" x14ac:dyDescent="0.25">
      <c r="A21" s="27" t="s">
        <v>19</v>
      </c>
      <c r="B21" s="34">
        <v>2000</v>
      </c>
      <c r="C21" s="34">
        <v>5000</v>
      </c>
      <c r="D21" s="29">
        <f>SUM(B21:C21)</f>
        <v>7000</v>
      </c>
      <c r="L21" s="114"/>
      <c r="O21" s="103"/>
      <c r="R21" s="111"/>
    </row>
    <row r="22" spans="1:23" x14ac:dyDescent="0.25">
      <c r="A22" s="35"/>
      <c r="B22" s="36"/>
      <c r="C22" s="36"/>
      <c r="D22" s="37"/>
      <c r="K22" s="114"/>
      <c r="O22" s="114"/>
      <c r="P22" s="114"/>
      <c r="R22" s="113"/>
      <c r="S22" s="111"/>
      <c r="U22" s="112"/>
    </row>
    <row r="23" spans="1:23" x14ac:dyDescent="0.25">
      <c r="A23" s="27" t="s">
        <v>20</v>
      </c>
      <c r="B23" s="34"/>
      <c r="C23" s="34"/>
      <c r="D23" s="29"/>
      <c r="K23" s="114"/>
      <c r="O23" s="114"/>
    </row>
    <row r="24" spans="1:23" x14ac:dyDescent="0.25">
      <c r="A24" s="166"/>
      <c r="B24" s="167"/>
      <c r="C24" s="167"/>
      <c r="D24" s="168"/>
      <c r="O24" s="114"/>
    </row>
    <row r="25" spans="1:23" x14ac:dyDescent="0.25">
      <c r="A25" s="27" t="s">
        <v>21</v>
      </c>
      <c r="B25" s="142">
        <f>SUM(B26:B28)</f>
        <v>102948</v>
      </c>
      <c r="C25" s="142">
        <f>SUM(C26:C28)</f>
        <v>240212</v>
      </c>
      <c r="D25" s="143">
        <f>SUM(B25:C25)</f>
        <v>343160</v>
      </c>
    </row>
    <row r="26" spans="1:23" x14ac:dyDescent="0.25">
      <c r="A26" s="30" t="s">
        <v>22</v>
      </c>
      <c r="B26" s="31">
        <v>70500</v>
      </c>
      <c r="C26" s="31">
        <v>164500</v>
      </c>
      <c r="D26" s="147">
        <f>SUM(B26:C26)</f>
        <v>235000</v>
      </c>
      <c r="F26" s="111"/>
      <c r="M26" s="124"/>
      <c r="S26" s="111"/>
      <c r="V26" s="111"/>
      <c r="W26" s="111"/>
    </row>
    <row r="27" spans="1:23" x14ac:dyDescent="0.25">
      <c r="A27" s="30" t="s">
        <v>23</v>
      </c>
      <c r="B27" s="31">
        <v>32448</v>
      </c>
      <c r="C27" s="31">
        <v>75712</v>
      </c>
      <c r="D27" s="147">
        <f>SUM(B27:C27)</f>
        <v>108160</v>
      </c>
      <c r="G27" s="129"/>
      <c r="H27" s="104"/>
      <c r="Q27" s="103"/>
    </row>
    <row r="28" spans="1:23" x14ac:dyDescent="0.25">
      <c r="A28" s="30" t="s">
        <v>24</v>
      </c>
      <c r="B28" s="31"/>
      <c r="C28" s="31"/>
      <c r="D28" s="147"/>
    </row>
    <row r="29" spans="1:23" ht="15.75" thickBot="1" x14ac:dyDescent="0.3">
      <c r="A29" s="162"/>
      <c r="B29" s="163"/>
      <c r="C29" s="163"/>
      <c r="D29" s="164"/>
      <c r="I29" s="115"/>
    </row>
    <row r="30" spans="1:23" ht="15.75" thickBot="1" x14ac:dyDescent="0.3">
      <c r="A30" s="52" t="s">
        <v>25</v>
      </c>
      <c r="B30" s="144">
        <f>SUM(B9,B13,B19,B21,B23,B25)</f>
        <v>583188</v>
      </c>
      <c r="C30" s="144">
        <f>SUM(C9,C13,C19,C21,C23,C25)</f>
        <v>1379772</v>
      </c>
      <c r="D30" s="144">
        <f>B30+C30</f>
        <v>1962960</v>
      </c>
      <c r="I30" s="149"/>
      <c r="K30" s="114"/>
      <c r="S30" s="111"/>
      <c r="T30" s="112"/>
      <c r="U30" s="111"/>
    </row>
    <row r="31" spans="1:23" ht="24" x14ac:dyDescent="0.25">
      <c r="A31" s="38" t="s">
        <v>26</v>
      </c>
      <c r="B31" s="54"/>
      <c r="C31" s="54"/>
      <c r="D31" s="40">
        <f>SUM(B31:C31)</f>
        <v>0</v>
      </c>
      <c r="S31" s="113"/>
      <c r="T31" s="114"/>
    </row>
    <row r="32" spans="1:23" x14ac:dyDescent="0.25">
      <c r="A32" s="41" t="s">
        <v>27</v>
      </c>
      <c r="B32" s="31"/>
      <c r="C32" s="31"/>
      <c r="D32" s="42">
        <f>SUM(B32:C32)</f>
        <v>0</v>
      </c>
      <c r="K32" s="114"/>
      <c r="T32" s="114"/>
    </row>
    <row r="33" spans="1:21" x14ac:dyDescent="0.25">
      <c r="A33" s="43" t="s">
        <v>28</v>
      </c>
      <c r="B33" s="44"/>
      <c r="C33" s="44"/>
      <c r="D33" s="45">
        <f>SUM(B33:C33)</f>
        <v>0</v>
      </c>
      <c r="F33" s="111"/>
      <c r="M33" s="124"/>
      <c r="U33" s="103"/>
    </row>
    <row r="34" spans="1:21" ht="24" x14ac:dyDescent="0.25">
      <c r="A34" s="46" t="s">
        <v>29</v>
      </c>
      <c r="B34" s="141">
        <f>(B30-B31-B32-B33)</f>
        <v>583188</v>
      </c>
      <c r="C34" s="141">
        <f>(C30-C31-C32-C33)</f>
        <v>1379772</v>
      </c>
      <c r="D34" s="141">
        <f>D30-D31-D32-D33</f>
        <v>1962960</v>
      </c>
      <c r="G34" s="129"/>
      <c r="H34" s="104"/>
    </row>
    <row r="35" spans="1:21" x14ac:dyDescent="0.25">
      <c r="A35" s="48" t="s">
        <v>30</v>
      </c>
      <c r="B35" s="39">
        <f>0.2*B34</f>
        <v>116637.6</v>
      </c>
      <c r="C35" s="39">
        <f>0.2*C34</f>
        <v>275954.40000000002</v>
      </c>
      <c r="D35" s="148">
        <f>0.2*D34</f>
        <v>392592</v>
      </c>
      <c r="M35" s="110"/>
      <c r="N35" s="110"/>
      <c r="O35" s="127"/>
      <c r="P35" s="140"/>
      <c r="Q35" s="125"/>
      <c r="R35" s="109"/>
      <c r="S35" s="106"/>
      <c r="T35" s="103"/>
      <c r="U35" s="105"/>
    </row>
    <row r="36" spans="1:21" x14ac:dyDescent="0.25">
      <c r="A36" s="43" t="s">
        <v>31</v>
      </c>
      <c r="B36" s="44"/>
      <c r="C36" s="44"/>
      <c r="D36" s="45"/>
      <c r="M36" s="110"/>
      <c r="N36" s="110"/>
      <c r="O36" s="128"/>
      <c r="P36" s="139"/>
      <c r="R36" s="108"/>
      <c r="S36" s="106"/>
      <c r="T36" s="103"/>
      <c r="U36" s="105"/>
    </row>
    <row r="37" spans="1:21" x14ac:dyDescent="0.25">
      <c r="A37" s="49" t="s">
        <v>32</v>
      </c>
      <c r="B37" s="145">
        <f>B34-B35</f>
        <v>466550.4</v>
      </c>
      <c r="C37" s="145">
        <f>C34-C35</f>
        <v>1103817.6000000001</v>
      </c>
      <c r="D37" s="145">
        <f>B37+C37</f>
        <v>1570368</v>
      </c>
      <c r="G37" s="150"/>
      <c r="M37" s="110"/>
      <c r="N37" s="110"/>
      <c r="O37" s="128"/>
      <c r="P37" s="139"/>
      <c r="R37" s="108"/>
      <c r="S37" s="106"/>
      <c r="U37" s="105"/>
    </row>
    <row r="38" spans="1:21" x14ac:dyDescent="0.25">
      <c r="A38" s="51"/>
      <c r="B38" s="51"/>
      <c r="C38" s="51"/>
      <c r="D38" s="51"/>
      <c r="M38" s="110"/>
      <c r="N38" s="110"/>
      <c r="O38" s="127"/>
      <c r="P38" s="139"/>
      <c r="R38" s="108"/>
      <c r="S38" s="106"/>
      <c r="T38" s="103"/>
      <c r="U38" s="105"/>
    </row>
    <row r="39" spans="1:21" x14ac:dyDescent="0.25">
      <c r="A39" s="21"/>
      <c r="B39" s="4"/>
      <c r="C39" s="4"/>
      <c r="D39" s="4"/>
      <c r="S39" s="106"/>
      <c r="T39" s="103"/>
      <c r="U39" s="105"/>
    </row>
    <row r="40" spans="1:21" x14ac:dyDescent="0.25">
      <c r="F40" s="111"/>
      <c r="M40" s="124"/>
      <c r="S40" s="106"/>
      <c r="T40" s="103"/>
      <c r="U40" s="105"/>
    </row>
    <row r="41" spans="1:21" x14ac:dyDescent="0.25">
      <c r="G41" s="104"/>
      <c r="H41" s="104"/>
    </row>
    <row r="42" spans="1:21" x14ac:dyDescent="0.25">
      <c r="M42" s="113"/>
    </row>
    <row r="46" spans="1:21" x14ac:dyDescent="0.25">
      <c r="F46" s="111"/>
    </row>
    <row r="47" spans="1:21" x14ac:dyDescent="0.25">
      <c r="H47" s="113"/>
      <c r="I47" s="113"/>
    </row>
    <row r="48" spans="1:21" x14ac:dyDescent="0.25">
      <c r="G48" s="129"/>
      <c r="H48" s="129"/>
      <c r="I48" s="129"/>
      <c r="M48" s="124"/>
    </row>
    <row r="50" spans="13:13" x14ac:dyDescent="0.25">
      <c r="M50" s="113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tabSelected="1" topLeftCell="A23" zoomScale="134" zoomScaleNormal="134" workbookViewId="0">
      <selection activeCell="E38" sqref="E38"/>
    </sheetView>
  </sheetViews>
  <sheetFormatPr defaultRowHeight="15" x14ac:dyDescent="0.25"/>
  <cols>
    <col min="1" max="1" width="35.5703125" style="1" customWidth="1"/>
    <col min="2" max="4" width="12.7109375" style="1" customWidth="1"/>
    <col min="5" max="5" width="14" customWidth="1"/>
    <col min="8" max="8" width="11.28515625" customWidth="1"/>
    <col min="9" max="9" width="11.42578125" customWidth="1"/>
  </cols>
  <sheetData>
    <row r="2" spans="1:4" ht="18.75" x14ac:dyDescent="0.3">
      <c r="A2" s="59" t="s">
        <v>36</v>
      </c>
      <c r="B2" s="57"/>
      <c r="C2" s="99"/>
      <c r="D2" s="57"/>
    </row>
    <row r="3" spans="1:4" ht="15.75" x14ac:dyDescent="0.25">
      <c r="A3" s="100" t="s">
        <v>37</v>
      </c>
      <c r="B3" s="55"/>
      <c r="C3" s="55"/>
      <c r="D3" s="55"/>
    </row>
    <row r="4" spans="1:4" x14ac:dyDescent="0.25">
      <c r="A4" s="165" t="s">
        <v>5</v>
      </c>
      <c r="B4" s="165"/>
      <c r="C4" s="165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6</v>
      </c>
      <c r="B6" s="4"/>
      <c r="C6" s="4"/>
      <c r="D6" s="21"/>
    </row>
    <row r="7" spans="1:4" x14ac:dyDescent="0.25">
      <c r="A7" s="22"/>
      <c r="B7" s="23" t="s">
        <v>8</v>
      </c>
      <c r="C7" s="23" t="s">
        <v>8</v>
      </c>
      <c r="D7" s="24" t="s">
        <v>9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10</v>
      </c>
      <c r="B9" s="28">
        <f>SUM(B10:B11)</f>
        <v>339100</v>
      </c>
      <c r="C9" s="28">
        <f>SUM(C10:C11)</f>
        <v>898500</v>
      </c>
      <c r="D9" s="29">
        <f>SUM(B9:C9)</f>
        <v>1237600</v>
      </c>
    </row>
    <row r="10" spans="1:4" x14ac:dyDescent="0.25">
      <c r="A10" s="30" t="s">
        <v>11</v>
      </c>
      <c r="B10" s="31">
        <v>339100</v>
      </c>
      <c r="C10" s="31">
        <v>898500</v>
      </c>
      <c r="D10" s="32">
        <f>SUM(B10:C10)</f>
        <v>1237600</v>
      </c>
    </row>
    <row r="11" spans="1:4" x14ac:dyDescent="0.25">
      <c r="A11" s="56" t="s">
        <v>12</v>
      </c>
      <c r="B11" s="31"/>
      <c r="C11" s="31"/>
      <c r="D11" s="32">
        <f>SUM(B11:C11)</f>
        <v>0</v>
      </c>
    </row>
    <row r="12" spans="1:4" x14ac:dyDescent="0.25">
      <c r="A12" s="166"/>
      <c r="B12" s="167"/>
      <c r="C12" s="167"/>
      <c r="D12" s="168"/>
    </row>
    <row r="13" spans="1:4" x14ac:dyDescent="0.25">
      <c r="A13" s="33" t="s">
        <v>13</v>
      </c>
      <c r="B13" s="28">
        <f>SUM(B14:B17)</f>
        <v>0</v>
      </c>
      <c r="C13" s="28">
        <f>SUM(C14:C17)</f>
        <v>3505600</v>
      </c>
      <c r="D13" s="29">
        <f>SUM(B13:C13)</f>
        <v>3505600</v>
      </c>
    </row>
    <row r="14" spans="1:4" x14ac:dyDescent="0.25">
      <c r="A14" s="30" t="s">
        <v>14</v>
      </c>
      <c r="B14" s="31"/>
      <c r="C14" s="31">
        <v>3505600</v>
      </c>
      <c r="D14" s="32">
        <f>SUM(B14:C14)</f>
        <v>3505600</v>
      </c>
    </row>
    <row r="15" spans="1:4" x14ac:dyDescent="0.25">
      <c r="A15" s="30" t="s">
        <v>15</v>
      </c>
      <c r="B15" s="31"/>
      <c r="C15" s="31"/>
      <c r="D15" s="32">
        <f>SUM(B15:C15)</f>
        <v>0</v>
      </c>
    </row>
    <row r="16" spans="1:4" x14ac:dyDescent="0.25">
      <c r="A16" s="30" t="s">
        <v>16</v>
      </c>
      <c r="B16" s="31"/>
      <c r="C16" s="31"/>
      <c r="D16" s="32">
        <f>SUM(B16:C16)</f>
        <v>0</v>
      </c>
    </row>
    <row r="17" spans="1:4" x14ac:dyDescent="0.25">
      <c r="A17" s="30" t="s">
        <v>17</v>
      </c>
      <c r="B17" s="31"/>
      <c r="C17" s="31"/>
      <c r="D17" s="32">
        <f>SUM(B17:C17)</f>
        <v>0</v>
      </c>
    </row>
    <row r="18" spans="1:4" x14ac:dyDescent="0.25">
      <c r="A18" s="166"/>
      <c r="B18" s="167"/>
      <c r="C18" s="167"/>
      <c r="D18" s="168"/>
    </row>
    <row r="19" spans="1:4" x14ac:dyDescent="0.25">
      <c r="A19" s="27" t="s">
        <v>18</v>
      </c>
      <c r="B19" s="34"/>
      <c r="C19" s="34"/>
      <c r="D19" s="29">
        <f>SUM(B19:C19)</f>
        <v>0</v>
      </c>
    </row>
    <row r="20" spans="1:4" x14ac:dyDescent="0.25">
      <c r="A20" s="169"/>
      <c r="B20" s="170"/>
      <c r="C20" s="170"/>
      <c r="D20" s="171"/>
    </row>
    <row r="21" spans="1:4" x14ac:dyDescent="0.25">
      <c r="A21" s="27" t="s">
        <v>19</v>
      </c>
      <c r="B21" s="34"/>
      <c r="C21" s="34"/>
      <c r="D21" s="29">
        <f>SUM(B21:C21)</f>
        <v>0</v>
      </c>
    </row>
    <row r="22" spans="1:4" x14ac:dyDescent="0.25">
      <c r="A22" s="35"/>
      <c r="B22" s="36"/>
      <c r="C22" s="36"/>
      <c r="D22" s="37"/>
    </row>
    <row r="23" spans="1:4" x14ac:dyDescent="0.25">
      <c r="A23" s="27" t="s">
        <v>20</v>
      </c>
      <c r="B23" s="34"/>
      <c r="C23" s="34"/>
      <c r="D23" s="29">
        <f>SUM(B23:C23)</f>
        <v>0</v>
      </c>
    </row>
    <row r="24" spans="1:4" x14ac:dyDescent="0.25">
      <c r="A24" s="166"/>
      <c r="B24" s="167"/>
      <c r="C24" s="167"/>
      <c r="D24" s="168"/>
    </row>
    <row r="25" spans="1:4" x14ac:dyDescent="0.25">
      <c r="A25" s="27" t="s">
        <v>21</v>
      </c>
      <c r="B25" s="28"/>
      <c r="C25" s="28"/>
      <c r="D25" s="29">
        <f>SUM(B25:C25)</f>
        <v>0</v>
      </c>
    </row>
    <row r="26" spans="1:4" x14ac:dyDescent="0.25">
      <c r="A26" s="30" t="s">
        <v>22</v>
      </c>
      <c r="B26" s="31"/>
      <c r="C26" s="31"/>
      <c r="D26" s="32">
        <f>SUM(B26:C26)</f>
        <v>0</v>
      </c>
    </row>
    <row r="27" spans="1:4" x14ac:dyDescent="0.25">
      <c r="A27" s="30" t="s">
        <v>23</v>
      </c>
      <c r="B27" s="31"/>
      <c r="C27" s="31"/>
      <c r="D27" s="32">
        <f>SUM(B27:C27)</f>
        <v>0</v>
      </c>
    </row>
    <row r="28" spans="1:4" x14ac:dyDescent="0.25">
      <c r="A28" s="30" t="s">
        <v>24</v>
      </c>
      <c r="B28" s="31"/>
      <c r="C28" s="31"/>
      <c r="D28" s="32">
        <f>SUM(B28:C28)</f>
        <v>0</v>
      </c>
    </row>
    <row r="29" spans="1:4" x14ac:dyDescent="0.25">
      <c r="A29" s="162"/>
      <c r="B29" s="163"/>
      <c r="C29" s="163"/>
      <c r="D29" s="164"/>
    </row>
    <row r="30" spans="1:4" x14ac:dyDescent="0.25">
      <c r="A30" s="52" t="s">
        <v>25</v>
      </c>
      <c r="B30" s="53">
        <f>SUM(B9,B13,B19,B21,B23,B25)</f>
        <v>339100</v>
      </c>
      <c r="C30" s="53">
        <f>SUM(C9,C13,C19,C21,C23,C25)</f>
        <v>4404100</v>
      </c>
      <c r="D30" s="53">
        <f>SUM(D9,D13,D19,D21,D23,D25)</f>
        <v>4743200</v>
      </c>
    </row>
    <row r="31" spans="1:4" ht="24" x14ac:dyDescent="0.25">
      <c r="A31" s="38" t="s">
        <v>26</v>
      </c>
      <c r="B31" s="54"/>
      <c r="C31" s="54"/>
      <c r="D31" s="40">
        <f>SUM(B31:C31)</f>
        <v>0</v>
      </c>
    </row>
    <row r="32" spans="1:4" x14ac:dyDescent="0.25">
      <c r="A32" s="41" t="s">
        <v>27</v>
      </c>
      <c r="B32" s="31"/>
      <c r="C32" s="31"/>
      <c r="D32" s="42">
        <f>SUM(B32:C32)</f>
        <v>0</v>
      </c>
    </row>
    <row r="33" spans="1:4" x14ac:dyDescent="0.25">
      <c r="A33" s="43" t="s">
        <v>28</v>
      </c>
      <c r="B33" s="44"/>
      <c r="C33" s="44"/>
      <c r="D33" s="45">
        <f>SUM(B33:C33)</f>
        <v>0</v>
      </c>
    </row>
    <row r="34" spans="1:4" ht="24" x14ac:dyDescent="0.25">
      <c r="A34" s="46" t="s">
        <v>29</v>
      </c>
      <c r="B34" s="47">
        <f>(B30-B31-B32-B33)</f>
        <v>339100</v>
      </c>
      <c r="C34" s="47">
        <f>(C30-C31-C32-C33)</f>
        <v>4404100</v>
      </c>
      <c r="D34" s="47">
        <f>(D30-D31-D32-D33)</f>
        <v>4743200</v>
      </c>
    </row>
    <row r="35" spans="1:4" x14ac:dyDescent="0.25">
      <c r="A35" s="48" t="s">
        <v>30</v>
      </c>
      <c r="B35" s="39">
        <v>71000</v>
      </c>
      <c r="C35" s="39">
        <v>922200</v>
      </c>
      <c r="D35" s="148">
        <f>SUM(B35:C35)</f>
        <v>993200</v>
      </c>
    </row>
    <row r="36" spans="1:4" x14ac:dyDescent="0.25">
      <c r="A36" s="43" t="s">
        <v>31</v>
      </c>
      <c r="B36" s="44"/>
      <c r="C36" s="44"/>
      <c r="D36" s="45">
        <f>SUM(B36:C36)</f>
        <v>0</v>
      </c>
    </row>
    <row r="37" spans="1:4" x14ac:dyDescent="0.25">
      <c r="A37" s="49" t="s">
        <v>32</v>
      </c>
      <c r="B37" s="50">
        <f>(B34-B35-B36)</f>
        <v>268100</v>
      </c>
      <c r="C37" s="50">
        <f>(C34-C35-C36)</f>
        <v>3481900</v>
      </c>
      <c r="D37" s="50">
        <f>(D34-D35-D36)</f>
        <v>3750000</v>
      </c>
    </row>
    <row r="38" spans="1:4" x14ac:dyDescent="0.25">
      <c r="A38" s="51"/>
      <c r="B38" s="51"/>
      <c r="C38" s="51"/>
      <c r="D38" s="51"/>
    </row>
    <row r="39" spans="1:4" x14ac:dyDescent="0.25">
      <c r="A39" s="21"/>
      <c r="B39" s="4"/>
      <c r="C39" s="4"/>
      <c r="D39" s="4"/>
    </row>
    <row r="40" spans="1:4" x14ac:dyDescent="0.25">
      <c r="A40" s="122"/>
      <c r="B40" s="122"/>
      <c r="C40" s="122"/>
    </row>
    <row r="41" spans="1:4" x14ac:dyDescent="0.25">
      <c r="A41" s="122"/>
      <c r="B41" s="122"/>
      <c r="C41" s="122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E18161C42D0B5749B0F8F376ED0B3607" ma:contentTypeVersion="3" ma:contentTypeDescription="Kampus asiakirja" ma:contentTypeScope="" ma:versionID="5882d491ce8b4028ece1e93bf255e5fe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c508c5cdc38efe25aed6f75cf8309461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3856344-46a0-405d-a9ad-f73bb46fac72}" ma:internalName="TaxCatchAll" ma:showField="CatchAllData" ma:web="ec312c19-7c8f-4cce-99ec-822babd42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3856344-46a0-405d-a9ad-f73bb46fac72}" ma:internalName="TaxCatchAllLabel" ma:readOnly="true" ma:showField="CatchAllDataLabel" ma:web="ec312c19-7c8f-4cce-99ec-822babd42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5EBC9-42EF-4A23-97ED-EA7494AE144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2766871-92C5-4784-8AC9-68E8FF7882E8}">
  <ds:schemaRefs>
    <ds:schemaRef ds:uri="http://schemas.microsoft.com/office/2006/metadata/properties"/>
    <ds:schemaRef ds:uri="http://schemas.microsoft.com/office/infopath/2007/PartnerControls"/>
    <ds:schemaRef ds:uri="c138b538-c2fd-4cca-8c26-6e4e32e5a042"/>
  </ds:schemaRefs>
</ds:datastoreItem>
</file>

<file path=customXml/itemProps3.xml><?xml version="1.0" encoding="utf-8"?>
<ds:datastoreItem xmlns:ds="http://schemas.openxmlformats.org/officeDocument/2006/customXml" ds:itemID="{D069CA78-133E-4BCB-B2F2-1BB25EFE6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Hankekokonaisuus</vt:lpstr>
      <vt:lpstr>Osa-alue 1</vt:lpstr>
      <vt:lpstr>Osa-alue 2</vt:lpstr>
      <vt:lpstr>Osa-alue 3</vt:lpstr>
      <vt:lpstr>Osa-alue 4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Nuutinen Iira</cp:lastModifiedBy>
  <cp:revision/>
  <cp:lastPrinted>2020-09-27T06:42:28Z</cp:lastPrinted>
  <dcterms:created xsi:type="dcterms:W3CDTF">2020-01-06T07:59:09Z</dcterms:created>
  <dcterms:modified xsi:type="dcterms:W3CDTF">2020-12-04T10:02:31Z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0x010100B5FAB64B6C204DD994D3FAC0C34E2BFF00E18161C42D0B5749B0F8F376ED0B3607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