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einatu\Desktop\"/>
    </mc:Choice>
  </mc:AlternateContent>
  <xr:revisionPtr revIDLastSave="0" documentId="8_{708D1594-8946-4B35-AE96-D63617FBCF5E}" xr6:coauthVersionLast="45" xr6:coauthVersionMax="45" xr10:uidLastSave="{00000000-0000-0000-0000-000000000000}"/>
  <bookViews>
    <workbookView xWindow="1410" yWindow="150" windowWidth="16000" windowHeight="9090" xr2:uid="{00000000-000D-0000-FFFF-FFFF00000000}"/>
  </bookViews>
  <sheets>
    <sheet name="Hankekokonaisuus" sheetId="1" r:id="rId1"/>
    <sheet name="Osa-alue 1 Hankehall" sheetId="5" r:id="rId2"/>
    <sheet name="Osa-alue 2" sheetId="2" r:id="rId3"/>
    <sheet name="Osa-alue 3 Digi" sheetId="3" r:id="rId4"/>
    <sheet name="Osa-alue 4" sheetId="4" r:id="rId5"/>
    <sheet name="Osa-alue 4 (2)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C14" i="3"/>
  <c r="C11" i="3"/>
  <c r="C10" i="3"/>
  <c r="I10" i="3"/>
  <c r="B14" i="3"/>
  <c r="B11" i="3"/>
  <c r="B10" i="3"/>
  <c r="C13" i="2"/>
  <c r="D13" i="2" s="1"/>
  <c r="D14" i="2"/>
  <c r="C14" i="2"/>
  <c r="B10" i="5"/>
  <c r="D10" i="5"/>
  <c r="B9" i="5" l="1"/>
  <c r="B30" i="5" s="1"/>
  <c r="B34" i="5" s="1"/>
  <c r="B35" i="5" s="1"/>
  <c r="D10" i="2" l="1"/>
  <c r="C26" i="1" l="1"/>
  <c r="B26" i="1"/>
  <c r="C48" i="1"/>
  <c r="B48" i="1"/>
  <c r="C45" i="1"/>
  <c r="C44" i="1"/>
  <c r="C43" i="1"/>
  <c r="B45" i="1"/>
  <c r="B44" i="1"/>
  <c r="B43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B23" i="1" l="1"/>
  <c r="C23" i="1"/>
  <c r="C30" i="6"/>
  <c r="C34" i="6" s="1"/>
  <c r="C37" i="6" s="1"/>
  <c r="D25" i="6"/>
  <c r="D13" i="6"/>
  <c r="B30" i="6"/>
  <c r="B34" i="6" s="1"/>
  <c r="B37" i="6" s="1"/>
  <c r="D9" i="6"/>
  <c r="D29" i="1"/>
  <c r="D28" i="1"/>
  <c r="D27" i="1"/>
  <c r="C13" i="3"/>
  <c r="D14" i="5"/>
  <c r="D23" i="1" l="1"/>
  <c r="B22" i="1"/>
  <c r="C22" i="1"/>
  <c r="C21" i="1" s="1"/>
  <c r="D30" i="6"/>
  <c r="D34" i="6" s="1"/>
  <c r="D37" i="6" s="1"/>
  <c r="D26" i="1"/>
  <c r="C9" i="5"/>
  <c r="B13" i="5"/>
  <c r="C13" i="5"/>
  <c r="D19" i="5"/>
  <c r="D21" i="5"/>
  <c r="D23" i="5"/>
  <c r="B25" i="5"/>
  <c r="C25" i="5"/>
  <c r="D31" i="5"/>
  <c r="D32" i="5"/>
  <c r="D33" i="5"/>
  <c r="D36" i="5"/>
  <c r="D28" i="5"/>
  <c r="D27" i="5"/>
  <c r="D26" i="5"/>
  <c r="D17" i="5"/>
  <c r="D16" i="5"/>
  <c r="D15" i="5"/>
  <c r="D11" i="5"/>
  <c r="B9" i="2"/>
  <c r="C9" i="2"/>
  <c r="B13" i="2"/>
  <c r="D19" i="2"/>
  <c r="D21" i="2"/>
  <c r="D23" i="2"/>
  <c r="B25" i="2"/>
  <c r="C25" i="2"/>
  <c r="D31" i="2"/>
  <c r="D32" i="2"/>
  <c r="D33" i="2"/>
  <c r="D36" i="2"/>
  <c r="D28" i="2"/>
  <c r="D27" i="2"/>
  <c r="D26" i="2"/>
  <c r="D17" i="2"/>
  <c r="D16" i="2"/>
  <c r="D15" i="2"/>
  <c r="D11" i="2"/>
  <c r="B9" i="4"/>
  <c r="C9" i="4"/>
  <c r="B13" i="4"/>
  <c r="C13" i="4"/>
  <c r="D19" i="4"/>
  <c r="D21" i="4"/>
  <c r="D23" i="4"/>
  <c r="B25" i="4"/>
  <c r="C25" i="4"/>
  <c r="C30" i="4" s="1"/>
  <c r="C34" i="4" s="1"/>
  <c r="C37" i="4" s="1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B9" i="3"/>
  <c r="C9" i="3"/>
  <c r="B13" i="3"/>
  <c r="D19" i="3"/>
  <c r="D21" i="3"/>
  <c r="D23" i="3"/>
  <c r="B25" i="3"/>
  <c r="C25" i="3"/>
  <c r="D31" i="3"/>
  <c r="D32" i="3"/>
  <c r="D33" i="3"/>
  <c r="D36" i="3"/>
  <c r="D28" i="3"/>
  <c r="D27" i="3"/>
  <c r="D26" i="3"/>
  <c r="D17" i="3"/>
  <c r="D16" i="3"/>
  <c r="D15" i="3"/>
  <c r="D14" i="3"/>
  <c r="D11" i="3"/>
  <c r="D10" i="3"/>
  <c r="B25" i="1"/>
  <c r="D48" i="1"/>
  <c r="D45" i="1"/>
  <c r="D44" i="1"/>
  <c r="D43" i="1"/>
  <c r="D40" i="1"/>
  <c r="D39" i="1"/>
  <c r="D38" i="1"/>
  <c r="C37" i="1"/>
  <c r="B37" i="1"/>
  <c r="D35" i="1"/>
  <c r="D33" i="1"/>
  <c r="D31" i="1"/>
  <c r="C25" i="1"/>
  <c r="B30" i="3" l="1"/>
  <c r="B34" i="3" s="1"/>
  <c r="B35" i="3" s="1"/>
  <c r="D22" i="1"/>
  <c r="B21" i="1"/>
  <c r="B42" i="1" s="1"/>
  <c r="B46" i="1" s="1"/>
  <c r="D25" i="3"/>
  <c r="D25" i="4"/>
  <c r="D9" i="4"/>
  <c r="D9" i="5"/>
  <c r="D30" i="5" s="1"/>
  <c r="D34" i="5" s="1"/>
  <c r="D9" i="3"/>
  <c r="D25" i="5"/>
  <c r="C30" i="5"/>
  <c r="C34" i="5" s="1"/>
  <c r="C35" i="5" s="1"/>
  <c r="D9" i="2"/>
  <c r="D37" i="1"/>
  <c r="B30" i="4"/>
  <c r="B34" i="4" s="1"/>
  <c r="B37" i="4" s="1"/>
  <c r="C42" i="1"/>
  <c r="C46" i="1" s="1"/>
  <c r="D13" i="3"/>
  <c r="D25" i="2"/>
  <c r="D25" i="1"/>
  <c r="D13" i="4"/>
  <c r="D30" i="4" s="1"/>
  <c r="D34" i="4" s="1"/>
  <c r="D37" i="4" s="1"/>
  <c r="C30" i="3"/>
  <c r="C34" i="3" s="1"/>
  <c r="C35" i="3" s="1"/>
  <c r="C30" i="2"/>
  <c r="C34" i="2" s="1"/>
  <c r="C35" i="2" s="1"/>
  <c r="D13" i="5"/>
  <c r="D35" i="5"/>
  <c r="B30" i="2"/>
  <c r="B34" i="2" s="1"/>
  <c r="B35" i="2" s="1"/>
  <c r="D30" i="3" l="1"/>
  <c r="D34" i="3" s="1"/>
  <c r="D35" i="3"/>
  <c r="D30" i="2"/>
  <c r="C47" i="1"/>
  <c r="C49" i="1" s="1"/>
  <c r="B37" i="3"/>
  <c r="D21" i="1"/>
  <c r="D42" i="1" s="1"/>
  <c r="D46" i="1" s="1"/>
  <c r="C37" i="5"/>
  <c r="C37" i="3"/>
  <c r="D34" i="2" l="1"/>
  <c r="B37" i="5"/>
  <c r="D35" i="2"/>
  <c r="C37" i="2"/>
  <c r="B47" i="1"/>
  <c r="B49" i="1" s="1"/>
  <c r="B37" i="2"/>
  <c r="D37" i="5"/>
  <c r="D37" i="2" l="1"/>
  <c r="D47" i="1"/>
  <c r="D49" i="1" s="1"/>
</calcChain>
</file>

<file path=xl/sharedStrings.xml><?xml version="1.0" encoding="utf-8"?>
<sst xmlns="http://schemas.openxmlformats.org/spreadsheetml/2006/main" count="180" uniqueCount="39">
  <si>
    <t>HANKKEEN MENOT JA RAHOITUS  </t>
  </si>
  <si>
    <t xml:space="preserve">HAKIJA JA HANKE </t>
  </si>
  <si>
    <t>Hakija</t>
  </si>
  <si>
    <t>Espoon kaupunki</t>
  </si>
  <si>
    <t>Hankkeen nimi</t>
  </si>
  <si>
    <t>Länsi-Uudenmaan sote / Rakenneuudistushanke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</si>
  <si>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</si>
  <si>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</si>
  <si>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</si>
  <si>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</si>
  <si>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</si>
  <si>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</si>
  <si>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</si>
  <si>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</si>
  <si>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</si>
  <si>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</si>
  <si>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</si>
  <si>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</si>
  <si>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</si>
  <si>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</si>
  <si>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</si>
  <si>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</si>
  <si>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</si>
  <si>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</si>
  <si>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</si>
  <si>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</si>
  <si>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</si>
  <si>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</si>
  <si>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</si>
  <si>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</si>
  <si>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</si>
  <si>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</si>
  <si>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</si>
  <si>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 xml:space="preserve">Huom! Lomake laskee automaattisesti sinisellä olevat summarivit. 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</si>
  <si>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</si>
  <si>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</si>
  <si>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</si>
  <si>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</si>
  <si>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 xml:space="preserve">Täytä vain, jos olet hakijana myös toisessa osa-alueen 4 hankkeessa.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</si>
</sst>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0" fillId="0" borderId="0" xfId="0" applyNumberFormat="1"/>
    <xf numFmtId="9" fontId="0" fillId="0" borderId="0" xfId="0" applyNumberFormat="1"/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3" fontId="3" fillId="0" borderId="0" xfId="0" applyNumberFormat="1" applyFont="1" applyProtection="1"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abSelected="1" topLeftCell="A9" workbookViewId="0">
      <selection activeCell="C51" sqref="C51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4" ht="15.5" x14ac:dyDescent="0.35">
      <c r="B2" s="109" t="s">
        <v>0</v>
      </c>
      <c r="C2" s="109"/>
      <c r="D2" s="109"/>
    </row>
    <row r="3" spans="1:4" x14ac:dyDescent="0.35">
      <c r="B3" s="58"/>
    </row>
    <row r="4" spans="1:4" x14ac:dyDescent="0.35">
      <c r="B4" s="58"/>
      <c r="C4" s="59"/>
      <c r="D4" s="59"/>
    </row>
    <row r="5" spans="1:4" x14ac:dyDescent="0.35">
      <c r="C5" s="2"/>
      <c r="D5" s="2"/>
    </row>
    <row r="6" spans="1:4" x14ac:dyDescent="0.35">
      <c r="C6" s="2"/>
      <c r="D6" s="2"/>
    </row>
    <row r="7" spans="1:4" x14ac:dyDescent="0.35">
      <c r="A7" s="58"/>
      <c r="C7" s="2"/>
      <c r="D7" s="2"/>
    </row>
    <row r="8" spans="1:4" x14ac:dyDescent="0.35">
      <c r="A8" s="3" t="s">
        <v>1</v>
      </c>
      <c r="B8" s="4"/>
      <c r="C8" s="4"/>
      <c r="D8" s="4"/>
    </row>
    <row r="9" spans="1:4" x14ac:dyDescent="0.35">
      <c r="A9" s="5" t="s">
        <v>2</v>
      </c>
      <c r="B9" s="6"/>
      <c r="C9" s="7"/>
      <c r="D9" s="8"/>
    </row>
    <row r="10" spans="1:4" x14ac:dyDescent="0.35">
      <c r="A10" s="9" t="s">
        <v>3</v>
      </c>
      <c r="B10" s="10"/>
      <c r="C10" s="4"/>
      <c r="D10" s="11"/>
    </row>
    <row r="11" spans="1:4" x14ac:dyDescent="0.35">
      <c r="A11" s="56" t="s">
        <v>4</v>
      </c>
      <c r="B11" s="12"/>
      <c r="C11" s="13"/>
      <c r="D11" s="14"/>
    </row>
    <row r="12" spans="1:4" x14ac:dyDescent="0.35">
      <c r="A12" s="15" t="s">
        <v>5</v>
      </c>
      <c r="B12" s="16"/>
      <c r="C12" s="17"/>
      <c r="D12" s="18"/>
    </row>
    <row r="13" spans="1:4" x14ac:dyDescent="0.35">
      <c r="A13" s="110"/>
      <c r="B13" s="110"/>
      <c r="C13" s="110"/>
      <c r="D13" s="4"/>
    </row>
    <row r="14" spans="1:4" x14ac:dyDescent="0.35">
      <c r="A14" s="61"/>
      <c r="B14" s="61"/>
      <c r="C14" s="61"/>
      <c r="D14" s="4"/>
    </row>
    <row r="15" spans="1:4" x14ac:dyDescent="0.35">
      <c r="A15" s="104"/>
      <c r="B15" s="19"/>
      <c r="C15" s="19"/>
      <c r="D15" s="4"/>
    </row>
    <row r="16" spans="1:4" x14ac:dyDescent="0.35">
      <c r="A16" s="20" t="s">
        <v>6</v>
      </c>
      <c r="B16" s="4"/>
      <c r="C16" s="4"/>
      <c r="D16" s="20"/>
    </row>
    <row r="17" spans="1:5" x14ac:dyDescent="0.35">
      <c r="A17" s="60"/>
      <c r="B17" s="4"/>
      <c r="C17" s="4"/>
      <c r="D17" s="20"/>
    </row>
    <row r="18" spans="1:5" x14ac:dyDescent="0.35">
      <c r="A18" s="60"/>
      <c r="B18" s="4"/>
      <c r="C18" s="4"/>
      <c r="D18" s="20"/>
    </row>
    <row r="19" spans="1:5" x14ac:dyDescent="0.35">
      <c r="A19" s="74"/>
      <c r="B19" s="75" t="s">
        <v>7</v>
      </c>
      <c r="C19" s="75" t="s">
        <v>7</v>
      </c>
      <c r="D19" s="76" t="s">
        <v>8</v>
      </c>
    </row>
    <row r="20" spans="1:5" x14ac:dyDescent="0.35">
      <c r="A20" s="74"/>
      <c r="B20" s="77">
        <v>2020</v>
      </c>
      <c r="C20" s="77">
        <v>2021</v>
      </c>
      <c r="D20" s="78"/>
    </row>
    <row r="21" spans="1:5" x14ac:dyDescent="0.35">
      <c r="A21" s="79" t="s">
        <v>9</v>
      </c>
      <c r="B21" s="64">
        <f>SUM(B22:B23)</f>
        <v>898340.25387727376</v>
      </c>
      <c r="C21" s="64">
        <f>SUM(C22:C23)</f>
        <v>2628132.717792639</v>
      </c>
      <c r="D21" s="65">
        <f>SUM(B21:C21)</f>
        <v>3526472.9716699128</v>
      </c>
    </row>
    <row r="22" spans="1:5" x14ac:dyDescent="0.35">
      <c r="A22" s="80" t="s">
        <v>10</v>
      </c>
      <c r="B22" s="81">
        <f>SUM('Osa-alue 1 Hankehall'!B10)+('Osa-alue 2'!B10)+('Osa-alue 3 Digi'!B10)+('Osa-alue 4'!B10)+('Osa-alue 4 (2)'!B10)</f>
        <v>443789.05953493569</v>
      </c>
      <c r="C22" s="81">
        <f>SUM('Osa-alue 1 Hankehall'!C10)+('Osa-alue 2'!C10)+('Osa-alue 3 Digi'!C10)+('Osa-alue 4'!C10)+('Osa-alue 4 (2)'!C10)</f>
        <v>1113347.2619270131</v>
      </c>
      <c r="D22" s="66">
        <f>SUM(B22:C22)</f>
        <v>1557136.3214619488</v>
      </c>
    </row>
    <row r="23" spans="1:5" x14ac:dyDescent="0.35">
      <c r="A23" s="82" t="s">
        <v>11</v>
      </c>
      <c r="B23" s="81">
        <f>SUM('Osa-alue 1 Hankehall'!B11)+('Osa-alue 2'!B11)+('Osa-alue 3 Digi'!B11)+('Osa-alue 4'!B11)+('Osa-alue 4 (2)'!B11)</f>
        <v>454551.19434233807</v>
      </c>
      <c r="C23" s="81">
        <f>SUM('Osa-alue 1 Hankehall'!C11)+('Osa-alue 2'!C11)+('Osa-alue 3 Digi'!C11)+('Osa-alue 4'!C11)+('Osa-alue 4 (2)'!C11)</f>
        <v>1514785.455865626</v>
      </c>
      <c r="D23" s="66">
        <f>SUM(B23:C23)</f>
        <v>1969336.650207964</v>
      </c>
    </row>
    <row r="24" spans="1:5" x14ac:dyDescent="0.35">
      <c r="A24" s="111"/>
      <c r="B24" s="112"/>
      <c r="C24" s="112"/>
      <c r="D24" s="113"/>
      <c r="E24" s="63"/>
    </row>
    <row r="25" spans="1:5" x14ac:dyDescent="0.35">
      <c r="A25" s="83" t="s">
        <v>12</v>
      </c>
      <c r="B25" s="64">
        <f>SUM(B26:B29)</f>
        <v>603128.54558452615</v>
      </c>
      <c r="C25" s="64">
        <f>SUM(C26:C29)</f>
        <v>4207022.7102166722</v>
      </c>
      <c r="D25" s="65">
        <f>SUM(B25:C25)</f>
        <v>4810151.2558011981</v>
      </c>
    </row>
    <row r="26" spans="1:5" x14ac:dyDescent="0.35">
      <c r="A26" s="80" t="s">
        <v>13</v>
      </c>
      <c r="B26" s="81">
        <f>SUM('Osa-alue 1 Hankehall'!B14)+('Osa-alue 2'!B14)+('Osa-alue 3 Digi'!B14)+('Osa-alue 4'!B14)+('Osa-alue 4 (2)'!B14)</f>
        <v>504833.30748928804</v>
      </c>
      <c r="C26" s="81">
        <f>SUM('Osa-alue 1 Hankehall'!C14)+('Osa-alue 2'!C14)+('Osa-alue 3 Digi'!C14)+('Osa-alue 4'!C14)+('Osa-alue 4 (2)'!C14)</f>
        <v>3921716.614978577</v>
      </c>
      <c r="D26" s="66">
        <f>SUM(B26:C26)</f>
        <v>4426549.922467865</v>
      </c>
    </row>
    <row r="27" spans="1:5" x14ac:dyDescent="0.35">
      <c r="A27" s="80" t="s">
        <v>14</v>
      </c>
      <c r="B27" s="81">
        <f>SUM('Osa-alue 1 Hankehall'!B15)+('Osa-alue 2'!B15)+('Osa-alue 3 Digi'!B15)+('Osa-alue 4'!B15)+('Osa-alue 4 (2)'!B15)</f>
        <v>34004.761904761908</v>
      </c>
      <c r="C27" s="81">
        <f>SUM('Osa-alue 1 Hankehall'!C15)+('Osa-alue 2'!C15)+('Osa-alue 3 Digi'!C15)+('Osa-alue 4'!C15)+('Osa-alue 4 (2)'!C15)</f>
        <v>104862.70476190475</v>
      </c>
      <c r="D27" s="66">
        <f>SUM(B27:C27)</f>
        <v>138867.46666666667</v>
      </c>
    </row>
    <row r="28" spans="1:5" x14ac:dyDescent="0.35">
      <c r="A28" s="80" t="s">
        <v>15</v>
      </c>
      <c r="B28" s="81">
        <f>SUM('Osa-alue 1 Hankehall'!B16)+('Osa-alue 2'!B16)+('Osa-alue 3 Digi'!B16)+('Osa-alue 4'!B16)+('Osa-alue 4 (2)'!B16)</f>
        <v>44290.476190476191</v>
      </c>
      <c r="C28" s="81">
        <f>SUM('Osa-alue 1 Hankehall'!C16)+('Osa-alue 2'!C16)+('Osa-alue 3 Digi'!C16)+('Osa-alue 4'!C16)+('Osa-alue 4 (2)'!C16)</f>
        <v>140443.39047619049</v>
      </c>
      <c r="D28" s="66">
        <f>SUM(B28:C28)</f>
        <v>184733.86666666667</v>
      </c>
    </row>
    <row r="29" spans="1:5" x14ac:dyDescent="0.35">
      <c r="A29" s="80" t="s">
        <v>16</v>
      </c>
      <c r="B29" s="81">
        <f>SUM('Osa-alue 1 Hankehall'!B17)+('Osa-alue 2'!B17)+('Osa-alue 3 Digi'!B17)+('Osa-alue 4'!B17)+('Osa-alue 4 (2)'!B17)</f>
        <v>20000</v>
      </c>
      <c r="C29" s="81">
        <f>SUM('Osa-alue 1 Hankehall'!C17)+('Osa-alue 2'!C17)+('Osa-alue 3 Digi'!C17)+('Osa-alue 4'!C17)+('Osa-alue 4 (2)'!C17)</f>
        <v>40000</v>
      </c>
      <c r="D29" s="66">
        <f>SUM(B29:C29)</f>
        <v>60000</v>
      </c>
    </row>
    <row r="30" spans="1:5" x14ac:dyDescent="0.35">
      <c r="A30" s="111"/>
      <c r="B30" s="112"/>
      <c r="C30" s="112"/>
      <c r="D30" s="113"/>
    </row>
    <row r="31" spans="1:5" x14ac:dyDescent="0.35">
      <c r="A31" s="79" t="s">
        <v>17</v>
      </c>
      <c r="B31" s="84">
        <f>SUM('Osa-alue 1 Hankehall'!B19)+('Osa-alue 2'!B19)+('Osa-alue 3 Digi'!B19)+('Osa-alue 4'!B19)+('Osa-alue 4 (2)'!B19)</f>
        <v>51428.56962339949</v>
      </c>
      <c r="C31" s="84">
        <f>SUM('Osa-alue 1 Hankehall'!C19)+('Osa-alue 2'!C19)+('Osa-alue 3 Digi'!C19)+('Osa-alue 4'!C19)+('Osa-alue 4 (2)'!C19)</f>
        <v>143147.4249610847</v>
      </c>
      <c r="D31" s="65">
        <f>SUM(B31:C31)</f>
        <v>194575.9945844842</v>
      </c>
    </row>
    <row r="32" spans="1:5" x14ac:dyDescent="0.35">
      <c r="A32" s="114"/>
      <c r="B32" s="115"/>
      <c r="C32" s="115"/>
      <c r="D32" s="116"/>
    </row>
    <row r="33" spans="1:4" x14ac:dyDescent="0.35">
      <c r="A33" s="79" t="s">
        <v>18</v>
      </c>
      <c r="B33" s="84">
        <f>SUM('Osa-alue 1 Hankehall'!B21)+('Osa-alue 2'!B21)+('Osa-alue 3 Digi'!B21)+('Osa-alue 4'!B21)+('Osa-alue 4 (2)'!B21)</f>
        <v>241666.6601981339</v>
      </c>
      <c r="C33" s="84">
        <f>SUM('Osa-alue 1 Hankehall'!C21)+('Osa-alue 2'!C21)+('Osa-alue 3 Digi'!C21)+('Osa-alue 4'!C21)+('Osa-alue 4 (2)'!C21)</f>
        <v>954633.32039626781</v>
      </c>
      <c r="D33" s="65">
        <f>SUM(B33:C33)</f>
        <v>1196299.9805944017</v>
      </c>
    </row>
    <row r="34" spans="1:4" x14ac:dyDescent="0.35">
      <c r="A34" s="85"/>
      <c r="B34" s="86"/>
      <c r="C34" s="86"/>
      <c r="D34" s="87"/>
    </row>
    <row r="35" spans="1:4" x14ac:dyDescent="0.35">
      <c r="A35" s="79" t="s">
        <v>19</v>
      </c>
      <c r="B35" s="84">
        <f>SUM('Osa-alue 1 Hankehall'!B23)+('Osa-alue 2'!B23)+('Osa-alue 3 Digi'!B23)+('Osa-alue 4'!B23)+('Osa-alue 4 (2)'!B23)</f>
        <v>0</v>
      </c>
      <c r="C35" s="84">
        <f>SUM('Osa-alue 1 Hankehall'!C23)+('Osa-alue 2'!C23)+('Osa-alue 3 Digi'!C23)+('Osa-alue 4'!C23)+('Osa-alue 4 (2)'!C23)</f>
        <v>0</v>
      </c>
      <c r="D35" s="65">
        <f>SUM(B35:C35)</f>
        <v>0</v>
      </c>
    </row>
    <row r="36" spans="1:4" x14ac:dyDescent="0.35">
      <c r="A36" s="111"/>
      <c r="B36" s="112"/>
      <c r="C36" s="112"/>
      <c r="D36" s="113"/>
    </row>
    <row r="37" spans="1:4" x14ac:dyDescent="0.35">
      <c r="A37" s="79" t="s">
        <v>20</v>
      </c>
      <c r="B37" s="64">
        <f>SUM(B38:B40)</f>
        <v>0</v>
      </c>
      <c r="C37" s="64">
        <f>SUM(C38:C40)</f>
        <v>0</v>
      </c>
      <c r="D37" s="65">
        <f>SUM(B37:C37)</f>
        <v>0</v>
      </c>
    </row>
    <row r="38" spans="1:4" x14ac:dyDescent="0.35">
      <c r="A38" s="80" t="s">
        <v>21</v>
      </c>
      <c r="B38" s="81">
        <f>SUM('Osa-alue 1 Hankehall'!B26)+('Osa-alue 2'!B26)+('Osa-alue 3 Digi'!B26)+('Osa-alue 4'!B26)+('Osa-alue 4 (2)'!B26)</f>
        <v>0</v>
      </c>
      <c r="C38" s="81">
        <f>SUM('Osa-alue 1 Hankehall'!C26)+('Osa-alue 2'!C26)+('Osa-alue 3 Digi'!C26)+('Osa-alue 4'!C26)+('Osa-alue 4 (2)'!C26)</f>
        <v>0</v>
      </c>
      <c r="D38" s="66">
        <f>SUM(B38:C38)</f>
        <v>0</v>
      </c>
    </row>
    <row r="39" spans="1:4" x14ac:dyDescent="0.35">
      <c r="A39" s="80" t="s">
        <v>22</v>
      </c>
      <c r="B39" s="81">
        <f>SUM('Osa-alue 1 Hankehall'!B27)+('Osa-alue 2'!B27)+('Osa-alue 3 Digi'!B27)+('Osa-alue 4'!B27)+('Osa-alue 4 (2)'!B27)</f>
        <v>0</v>
      </c>
      <c r="C39" s="81">
        <f>SUM('Osa-alue 1 Hankehall'!C27)+('Osa-alue 2'!C27)+('Osa-alue 3 Digi'!C27)+('Osa-alue 4'!C27)+('Osa-alue 4 (2)'!C27)</f>
        <v>0</v>
      </c>
      <c r="D39" s="66">
        <f>SUM(B39:C39)</f>
        <v>0</v>
      </c>
    </row>
    <row r="40" spans="1:4" x14ac:dyDescent="0.35">
      <c r="A40" s="80" t="s">
        <v>23</v>
      </c>
      <c r="B40" s="81">
        <f>SUM('Osa-alue 1 Hankehall'!B28)+('Osa-alue 2'!B28)+('Osa-alue 3 Digi'!B28)+('Osa-alue 4'!B28)+('Osa-alue 4 (2)'!B28)</f>
        <v>0</v>
      </c>
      <c r="C40" s="81">
        <f>SUM('Osa-alue 1 Hankehall'!C28)+('Osa-alue 2'!C28)+('Osa-alue 3 Digi'!C28)+('Osa-alue 4'!C28)+('Osa-alue 4 (2)'!C28)</f>
        <v>0</v>
      </c>
      <c r="D40" s="66">
        <f>SUM(B40:C40)</f>
        <v>0</v>
      </c>
    </row>
    <row r="41" spans="1:4" x14ac:dyDescent="0.35">
      <c r="A41" s="106"/>
      <c r="B41" s="107"/>
      <c r="C41" s="107"/>
      <c r="D41" s="108"/>
    </row>
    <row r="42" spans="1:4" x14ac:dyDescent="0.35">
      <c r="A42" s="88" t="s">
        <v>24</v>
      </c>
      <c r="B42" s="67">
        <f>SUM(B21,B25,B31,B33,B35,B37)</f>
        <v>1794564.0292833333</v>
      </c>
      <c r="C42" s="67">
        <f>SUM(C21,C25,C31,C33,C35,C37)</f>
        <v>7932936.173366663</v>
      </c>
      <c r="D42" s="68">
        <f>SUM(D21,D25,D31,D33,D35,D37)</f>
        <v>9727500.2026499975</v>
      </c>
    </row>
    <row r="43" spans="1:4" ht="23" x14ac:dyDescent="0.35">
      <c r="A43" s="89" t="s">
        <v>25</v>
      </c>
      <c r="B43" s="90">
        <f>SUM('Osa-alue 1 Hankehall'!B31)+('Osa-alue 2'!B31)+('Osa-alue 3 Digi'!B31)+('Osa-alue 4'!B31)+('Osa-alue 4 (2)'!B31)</f>
        <v>0</v>
      </c>
      <c r="C43" s="90">
        <f>SUM('Osa-alue 1 Hankehall'!C31)+('Osa-alue 2'!C31)+('Osa-alue 3 Digi'!C31)+('Osa-alue 4'!C31)+('Osa-alue 4 (2)'!C31)</f>
        <v>0</v>
      </c>
      <c r="D43" s="69">
        <f>SUM(B43:C43)</f>
        <v>0</v>
      </c>
    </row>
    <row r="44" spans="1:4" x14ac:dyDescent="0.35">
      <c r="A44" s="91" t="s">
        <v>26</v>
      </c>
      <c r="B44" s="81">
        <f>SUM('Osa-alue 1 Hankehall'!B32)+('Osa-alue 2'!B32)+('Osa-alue 3 Digi'!B32)+('Osa-alue 4'!B32)+('Osa-alue 4 (2)'!B32)</f>
        <v>0</v>
      </c>
      <c r="C44" s="81">
        <f>SUM('Osa-alue 1 Hankehall'!C32)+('Osa-alue 2'!C32)+('Osa-alue 3 Digi'!C32)+('Osa-alue 4'!C32)+('Osa-alue 4 (2)'!C32)</f>
        <v>0</v>
      </c>
      <c r="D44" s="70">
        <f>SUM(B44:C44)</f>
        <v>0</v>
      </c>
    </row>
    <row r="45" spans="1:4" x14ac:dyDescent="0.35">
      <c r="A45" s="92" t="s">
        <v>27</v>
      </c>
      <c r="B45" s="93">
        <f>SUM('Osa-alue 1 Hankehall'!B33)+('Osa-alue 2'!B33)+('Osa-alue 3 Digi'!B33)+('Osa-alue 4'!B33)+('Osa-alue 4 (2)'!B33)</f>
        <v>0</v>
      </c>
      <c r="C45" s="93">
        <f>SUM('Osa-alue 1 Hankehall'!C33)+('Osa-alue 2'!C33)+('Osa-alue 3 Digi'!C33)+('Osa-alue 4'!C33)+('Osa-alue 4 (2)'!C33)</f>
        <v>0</v>
      </c>
      <c r="D45" s="71">
        <f>SUM(B45:C45)</f>
        <v>0</v>
      </c>
    </row>
    <row r="46" spans="1:4" ht="23" x14ac:dyDescent="0.35">
      <c r="A46" s="94" t="s">
        <v>28</v>
      </c>
      <c r="B46" s="72">
        <f>(B42-B43-B44-B45)</f>
        <v>1794564.0292833333</v>
      </c>
      <c r="C46" s="72">
        <f>(C42-C43-C44-C45)</f>
        <v>7932936.173366663</v>
      </c>
      <c r="D46" s="72">
        <f>(D42-D43-D44-D45)</f>
        <v>9727500.2026499975</v>
      </c>
    </row>
    <row r="47" spans="1:4" x14ac:dyDescent="0.35">
      <c r="A47" s="95" t="s">
        <v>29</v>
      </c>
      <c r="B47" s="96">
        <f>SUM('Osa-alue 1 Hankehall'!B35)+('Osa-alue 2'!B35)+('Osa-alue 3 Digi'!B35)+('Osa-alue 4'!B35)+('Osa-alue 4 (2)'!B35)</f>
        <v>358912.80585666664</v>
      </c>
      <c r="C47" s="96">
        <f>SUM('Osa-alue 1 Hankehall'!C35)+('Osa-alue 2'!C35)+('Osa-alue 3 Digi'!C35)+('Osa-alue 4'!C35)+('Osa-alue 4 (2)'!C35)</f>
        <v>1586587.2346733329</v>
      </c>
      <c r="D47" s="69">
        <f>SUM(B47:C47)</f>
        <v>1945500.0405299994</v>
      </c>
    </row>
    <row r="48" spans="1:4" x14ac:dyDescent="0.35">
      <c r="A48" s="92" t="s">
        <v>30</v>
      </c>
      <c r="B48" s="93">
        <f>SUM('Osa-alue 1 Hankehall'!B36)+('Osa-alue 2'!B36)+('Osa-alue 3 Digi'!B36)+('Osa-alue 4'!B36)+('Osa-alue 4 (2)'!B36)</f>
        <v>0</v>
      </c>
      <c r="C48" s="93">
        <f>SUM('Osa-alue 1 Hankehall'!C36)+('Osa-alue 2'!C36)+('Osa-alue 3 Digi'!C36)+('Osa-alue 4'!C36)+('Osa-alue 4 (2)'!C36)</f>
        <v>0</v>
      </c>
      <c r="D48" s="71">
        <f>SUM(B48:C48)</f>
        <v>0</v>
      </c>
    </row>
    <row r="49" spans="1:4" x14ac:dyDescent="0.35">
      <c r="A49" s="97" t="s">
        <v>31</v>
      </c>
      <c r="B49" s="73">
        <f>(B46-B47-B48)</f>
        <v>1435651.2234266666</v>
      </c>
      <c r="C49" s="73">
        <f>(C46-C47-C48)</f>
        <v>6346348.9386933297</v>
      </c>
      <c r="D49" s="73">
        <f>(D46-D47-D48)</f>
        <v>7782000.1621199977</v>
      </c>
    </row>
    <row r="50" spans="1:4" x14ac:dyDescent="0.35">
      <c r="A50" s="50"/>
      <c r="B50" s="50"/>
      <c r="C50" s="50"/>
      <c r="D50" s="50"/>
    </row>
    <row r="51" spans="1:4" x14ac:dyDescent="0.35">
      <c r="A51" s="20"/>
      <c r="B51" s="4"/>
      <c r="C51" s="105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topLeftCell="A6" workbookViewId="0">
      <selection activeCell="C35" sqref="C35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4" ht="18.5" x14ac:dyDescent="0.45">
      <c r="A2" s="57" t="s">
        <v>32</v>
      </c>
      <c r="B2" s="55"/>
      <c r="C2" s="55"/>
      <c r="D2" s="55"/>
    </row>
    <row r="3" spans="1:4" ht="15.5" x14ac:dyDescent="0.35">
      <c r="B3" s="103"/>
      <c r="C3" s="103"/>
      <c r="D3" s="103"/>
    </row>
    <row r="4" spans="1:4" x14ac:dyDescent="0.35">
      <c r="A4" s="120" t="s">
        <v>33</v>
      </c>
      <c r="B4" s="120"/>
      <c r="C4" s="120"/>
      <c r="D4" s="4"/>
    </row>
    <row r="5" spans="1:4" x14ac:dyDescent="0.35">
      <c r="A5" s="104"/>
      <c r="B5" s="19"/>
      <c r="C5" s="19"/>
      <c r="D5" s="4"/>
    </row>
    <row r="6" spans="1:4" x14ac:dyDescent="0.35">
      <c r="A6" s="20" t="s">
        <v>6</v>
      </c>
      <c r="B6" s="4"/>
      <c r="C6" s="4"/>
      <c r="D6" s="20"/>
    </row>
    <row r="7" spans="1:4" x14ac:dyDescent="0.35">
      <c r="A7" s="21"/>
      <c r="B7" s="22" t="s">
        <v>7</v>
      </c>
      <c r="C7" s="22" t="s">
        <v>7</v>
      </c>
      <c r="D7" s="23" t="s">
        <v>8</v>
      </c>
    </row>
    <row r="8" spans="1:4" x14ac:dyDescent="0.35">
      <c r="A8" s="21"/>
      <c r="B8" s="24">
        <v>2020</v>
      </c>
      <c r="C8" s="24">
        <v>2021</v>
      </c>
      <c r="D8" s="25"/>
    </row>
    <row r="9" spans="1:4" x14ac:dyDescent="0.35">
      <c r="A9" s="26" t="s">
        <v>9</v>
      </c>
      <c r="B9" s="27">
        <f>SUM(B10:B11)</f>
        <v>346930.69595000002</v>
      </c>
      <c r="C9" s="27">
        <f>SUM(C10:C11)</f>
        <v>751319.50669999991</v>
      </c>
      <c r="D9" s="28">
        <f>SUM(B9:C9)</f>
        <v>1098250.2026499999</v>
      </c>
    </row>
    <row r="10" spans="1:4" x14ac:dyDescent="0.35">
      <c r="A10" s="29" t="s">
        <v>10</v>
      </c>
      <c r="B10" s="30">
        <f>223024.75335-28750</f>
        <v>194274.75335000001</v>
      </c>
      <c r="C10" s="30">
        <v>446049.50669999991</v>
      </c>
      <c r="D10" s="31">
        <f>SUM(B10:C10)</f>
        <v>640324.26004999992</v>
      </c>
    </row>
    <row r="11" spans="1:4" x14ac:dyDescent="0.35">
      <c r="A11" s="54" t="s">
        <v>11</v>
      </c>
      <c r="B11" s="30">
        <v>152655.94260000001</v>
      </c>
      <c r="C11" s="30">
        <v>305270</v>
      </c>
      <c r="D11" s="31">
        <f>SUM(B11:C11)</f>
        <v>457925.94260000001</v>
      </c>
    </row>
    <row r="12" spans="1:4" x14ac:dyDescent="0.35">
      <c r="A12" s="121"/>
      <c r="B12" s="122"/>
      <c r="C12" s="122"/>
      <c r="D12" s="123"/>
    </row>
    <row r="13" spans="1:4" x14ac:dyDescent="0.35">
      <c r="A13" s="32" t="s">
        <v>12</v>
      </c>
      <c r="B13" s="27">
        <f>SUM(B14:B17)</f>
        <v>198500</v>
      </c>
      <c r="C13" s="27">
        <f>SUM(C14:C17)</f>
        <v>429500</v>
      </c>
      <c r="D13" s="28">
        <f>SUM(B13:C13)</f>
        <v>628000</v>
      </c>
    </row>
    <row r="14" spans="1:4" x14ac:dyDescent="0.35">
      <c r="A14" s="29" t="s">
        <v>13</v>
      </c>
      <c r="B14" s="30">
        <v>198500</v>
      </c>
      <c r="C14" s="30">
        <v>429500</v>
      </c>
      <c r="D14" s="31">
        <f>SUM(B14:C14)</f>
        <v>628000</v>
      </c>
    </row>
    <row r="15" spans="1:4" x14ac:dyDescent="0.35">
      <c r="A15" s="29" t="s">
        <v>14</v>
      </c>
      <c r="B15" s="30">
        <v>0</v>
      </c>
      <c r="C15" s="30">
        <v>0</v>
      </c>
      <c r="D15" s="31">
        <f>SUM(B15:C15)</f>
        <v>0</v>
      </c>
    </row>
    <row r="16" spans="1:4" x14ac:dyDescent="0.35">
      <c r="A16" s="29" t="s">
        <v>15</v>
      </c>
      <c r="B16" s="30">
        <v>0</v>
      </c>
      <c r="C16" s="30">
        <v>0</v>
      </c>
      <c r="D16" s="31">
        <f>SUM(B16:C16)</f>
        <v>0</v>
      </c>
    </row>
    <row r="17" spans="1:4" x14ac:dyDescent="0.35">
      <c r="A17" s="29" t="s">
        <v>16</v>
      </c>
      <c r="B17" s="30">
        <v>0</v>
      </c>
      <c r="C17" s="30">
        <v>0</v>
      </c>
      <c r="D17" s="31">
        <f>SUM(B17:C17)</f>
        <v>0</v>
      </c>
    </row>
    <row r="18" spans="1:4" x14ac:dyDescent="0.35">
      <c r="A18" s="121"/>
      <c r="B18" s="122"/>
      <c r="C18" s="122"/>
      <c r="D18" s="123"/>
    </row>
    <row r="19" spans="1:4" x14ac:dyDescent="0.35">
      <c r="A19" s="26" t="s">
        <v>17</v>
      </c>
      <c r="B19" s="33">
        <v>20000</v>
      </c>
      <c r="C19" s="33">
        <v>50000</v>
      </c>
      <c r="D19" s="28">
        <f>SUM(B19:C19)</f>
        <v>70000</v>
      </c>
    </row>
    <row r="20" spans="1:4" x14ac:dyDescent="0.35">
      <c r="A20" s="124"/>
      <c r="B20" s="125"/>
      <c r="C20" s="125"/>
      <c r="D20" s="126"/>
    </row>
    <row r="21" spans="1:4" x14ac:dyDescent="0.35">
      <c r="A21" s="26" t="s">
        <v>18</v>
      </c>
      <c r="B21" s="33">
        <v>45000</v>
      </c>
      <c r="C21" s="33">
        <v>230000</v>
      </c>
      <c r="D21" s="28">
        <f>SUM(B21:C21)</f>
        <v>275000</v>
      </c>
    </row>
    <row r="22" spans="1:4" x14ac:dyDescent="0.35">
      <c r="A22" s="34"/>
      <c r="B22" s="35"/>
      <c r="C22" s="35"/>
      <c r="D22" s="36"/>
    </row>
    <row r="23" spans="1:4" x14ac:dyDescent="0.35">
      <c r="A23" s="26" t="s">
        <v>19</v>
      </c>
      <c r="B23" s="33">
        <v>0</v>
      </c>
      <c r="C23" s="33">
        <v>0</v>
      </c>
      <c r="D23" s="28">
        <f>SUM(B23:C23)</f>
        <v>0</v>
      </c>
    </row>
    <row r="24" spans="1:4" x14ac:dyDescent="0.35">
      <c r="A24" s="121"/>
      <c r="B24" s="122"/>
      <c r="C24" s="122"/>
      <c r="D24" s="123"/>
    </row>
    <row r="25" spans="1:4" x14ac:dyDescent="0.35">
      <c r="A25" s="26" t="s">
        <v>20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 x14ac:dyDescent="0.35">
      <c r="A26" s="29" t="s">
        <v>21</v>
      </c>
      <c r="B26" s="30">
        <v>0</v>
      </c>
      <c r="C26" s="30">
        <v>0</v>
      </c>
      <c r="D26" s="31">
        <f>SUM(B26:C26)</f>
        <v>0</v>
      </c>
    </row>
    <row r="27" spans="1:4" x14ac:dyDescent="0.35">
      <c r="A27" s="29" t="s">
        <v>22</v>
      </c>
      <c r="B27" s="30">
        <v>0</v>
      </c>
      <c r="C27" s="30">
        <v>0</v>
      </c>
      <c r="D27" s="31">
        <f>SUM(B27:C27)</f>
        <v>0</v>
      </c>
    </row>
    <row r="28" spans="1:4" x14ac:dyDescent="0.35">
      <c r="A28" s="29" t="s">
        <v>23</v>
      </c>
      <c r="B28" s="30">
        <v>0</v>
      </c>
      <c r="C28" s="30">
        <v>0</v>
      </c>
      <c r="D28" s="31">
        <f>SUM(B28:C28)</f>
        <v>0</v>
      </c>
    </row>
    <row r="29" spans="1:4" x14ac:dyDescent="0.35">
      <c r="A29" s="117"/>
      <c r="B29" s="118"/>
      <c r="C29" s="118"/>
      <c r="D29" s="119"/>
    </row>
    <row r="30" spans="1:4" x14ac:dyDescent="0.35">
      <c r="A30" s="51" t="s">
        <v>24</v>
      </c>
      <c r="B30" s="52">
        <f>SUM(B9,B13,B19,B21,B23,B25)</f>
        <v>610430.69595000008</v>
      </c>
      <c r="C30" s="52">
        <f>SUM(C9,C13,C19,C21,C23,C25)</f>
        <v>1460819.5066999998</v>
      </c>
      <c r="D30" s="52">
        <f>SUM(D9,D13,D19,D21,D23,D25)</f>
        <v>2071250.2026499999</v>
      </c>
    </row>
    <row r="31" spans="1:4" ht="23" x14ac:dyDescent="0.35">
      <c r="A31" s="37" t="s">
        <v>25</v>
      </c>
      <c r="B31" s="53">
        <v>0</v>
      </c>
      <c r="C31" s="53">
        <v>0</v>
      </c>
      <c r="D31" s="39">
        <f>SUM(B31:C31)</f>
        <v>0</v>
      </c>
    </row>
    <row r="32" spans="1:4" x14ac:dyDescent="0.35">
      <c r="A32" s="40" t="s">
        <v>26</v>
      </c>
      <c r="B32" s="30">
        <v>0</v>
      </c>
      <c r="C32" s="30">
        <v>0</v>
      </c>
      <c r="D32" s="41">
        <f>SUM(B32:C32)</f>
        <v>0</v>
      </c>
    </row>
    <row r="33" spans="1:4" x14ac:dyDescent="0.35">
      <c r="A33" s="42" t="s">
        <v>27</v>
      </c>
      <c r="B33" s="43">
        <v>0</v>
      </c>
      <c r="C33" s="43">
        <v>0</v>
      </c>
      <c r="D33" s="44">
        <f>SUM(B33:C33)</f>
        <v>0</v>
      </c>
    </row>
    <row r="34" spans="1:4" ht="23" x14ac:dyDescent="0.35">
      <c r="A34" s="45" t="s">
        <v>28</v>
      </c>
      <c r="B34" s="46">
        <f>(B30-B31-B32-B33)</f>
        <v>610430.69595000008</v>
      </c>
      <c r="C34" s="46">
        <f>(C30-C31-C32-C33)</f>
        <v>1460819.5066999998</v>
      </c>
      <c r="D34" s="46">
        <f>(D30-D31-D32-D33)</f>
        <v>2071250.2026499999</v>
      </c>
    </row>
    <row r="35" spans="1:4" x14ac:dyDescent="0.35">
      <c r="A35" s="47" t="s">
        <v>29</v>
      </c>
      <c r="B35" s="38">
        <f>B34*0.2</f>
        <v>122086.13919000002</v>
      </c>
      <c r="C35" s="38">
        <f>C34*0.2</f>
        <v>292163.90133999998</v>
      </c>
      <c r="D35" s="39">
        <f>SUM(B35:C35)</f>
        <v>414250.04053</v>
      </c>
    </row>
    <row r="36" spans="1:4" x14ac:dyDescent="0.35">
      <c r="A36" s="42" t="s">
        <v>30</v>
      </c>
      <c r="B36" s="43">
        <v>0</v>
      </c>
      <c r="C36" s="43">
        <v>0</v>
      </c>
      <c r="D36" s="44">
        <f>SUM(B36:C36)</f>
        <v>0</v>
      </c>
    </row>
    <row r="37" spans="1:4" x14ac:dyDescent="0.35">
      <c r="A37" s="48" t="s">
        <v>31</v>
      </c>
      <c r="B37" s="49">
        <f>(B34-B35-B36)</f>
        <v>488344.55676000006</v>
      </c>
      <c r="C37" s="49">
        <f>(C34-C35-C36)</f>
        <v>1168655.6053599999</v>
      </c>
      <c r="D37" s="49">
        <f>(D34-D35-D36)</f>
        <v>1657000.16212</v>
      </c>
    </row>
    <row r="38" spans="1:4" x14ac:dyDescent="0.35">
      <c r="A38" s="50"/>
      <c r="B38" s="50"/>
      <c r="C38" s="50"/>
      <c r="D38" s="50"/>
    </row>
    <row r="39" spans="1:4" x14ac:dyDescent="0.35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topLeftCell="A19" workbookViewId="0">
      <selection activeCell="G29" sqref="G28:H29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4" ht="18.5" x14ac:dyDescent="0.45">
      <c r="A2" s="57" t="s">
        <v>34</v>
      </c>
      <c r="B2" s="55"/>
      <c r="C2" s="55"/>
      <c r="D2" s="55"/>
    </row>
    <row r="3" spans="1:4" ht="15.5" x14ac:dyDescent="0.35">
      <c r="B3" s="103"/>
      <c r="C3" s="103"/>
      <c r="D3" s="103"/>
    </row>
    <row r="4" spans="1:4" x14ac:dyDescent="0.35">
      <c r="A4" s="120" t="s">
        <v>33</v>
      </c>
      <c r="B4" s="120"/>
      <c r="C4" s="120"/>
      <c r="D4" s="4"/>
    </row>
    <row r="5" spans="1:4" x14ac:dyDescent="0.35">
      <c r="A5" s="104"/>
      <c r="B5" s="19"/>
      <c r="C5" s="19"/>
      <c r="D5" s="4"/>
    </row>
    <row r="6" spans="1:4" x14ac:dyDescent="0.35">
      <c r="A6" s="20" t="s">
        <v>6</v>
      </c>
      <c r="B6" s="4"/>
      <c r="C6" s="4"/>
      <c r="D6" s="20"/>
    </row>
    <row r="7" spans="1:4" x14ac:dyDescent="0.35">
      <c r="A7" s="21"/>
      <c r="B7" s="22" t="s">
        <v>7</v>
      </c>
      <c r="C7" s="22" t="s">
        <v>7</v>
      </c>
      <c r="D7" s="23" t="s">
        <v>8</v>
      </c>
    </row>
    <row r="8" spans="1:4" x14ac:dyDescent="0.35">
      <c r="A8" s="21"/>
      <c r="B8" s="24">
        <v>2020</v>
      </c>
      <c r="C8" s="24">
        <v>2021</v>
      </c>
      <c r="D8" s="25"/>
    </row>
    <row r="9" spans="1:4" x14ac:dyDescent="0.35">
      <c r="A9" s="26" t="s">
        <v>9</v>
      </c>
      <c r="B9" s="27">
        <f>SUM(B10:B11)</f>
        <v>370933.36745108303</v>
      </c>
      <c r="C9" s="27">
        <f>SUM(C10:C11)</f>
        <v>759966.73490216502</v>
      </c>
      <c r="D9" s="28">
        <f>SUM(B9:C9)</f>
        <v>1130900.102353248</v>
      </c>
    </row>
    <row r="10" spans="1:4" x14ac:dyDescent="0.35">
      <c r="A10" s="29" t="s">
        <v>10</v>
      </c>
      <c r="B10" s="30">
        <v>213800.02047064999</v>
      </c>
      <c r="C10" s="30">
        <v>445700.040941299</v>
      </c>
      <c r="D10" s="31">
        <f>SUM(B10:C10)</f>
        <v>659500.06141194899</v>
      </c>
    </row>
    <row r="11" spans="1:4" x14ac:dyDescent="0.35">
      <c r="A11" s="54" t="s">
        <v>11</v>
      </c>
      <c r="B11" s="30">
        <v>157133.34698043301</v>
      </c>
      <c r="C11" s="30">
        <v>314266.69396086602</v>
      </c>
      <c r="D11" s="31">
        <f>SUM(B11:C11)</f>
        <v>471400.04094129906</v>
      </c>
    </row>
    <row r="12" spans="1:4" x14ac:dyDescent="0.35">
      <c r="A12" s="121"/>
      <c r="B12" s="122"/>
      <c r="C12" s="122"/>
      <c r="D12" s="123"/>
    </row>
    <row r="13" spans="1:4" x14ac:dyDescent="0.35">
      <c r="A13" s="32" t="s">
        <v>12</v>
      </c>
      <c r="B13" s="27">
        <f>SUM(B14:B17)</f>
        <v>221533.30748928801</v>
      </c>
      <c r="C13" s="27">
        <f>SUM(C14:C17)</f>
        <v>1153816.614978577</v>
      </c>
      <c r="D13" s="28">
        <f>SUM(B13:C13)</f>
        <v>1375349.922467865</v>
      </c>
    </row>
    <row r="14" spans="1:4" x14ac:dyDescent="0.35">
      <c r="A14" s="29" t="s">
        <v>13</v>
      </c>
      <c r="B14" s="30">
        <v>156333.30748928801</v>
      </c>
      <c r="C14" s="30">
        <f>328666.614978577+693750</f>
        <v>1022416.614978577</v>
      </c>
      <c r="D14" s="31">
        <f>SUM(B14:C14)</f>
        <v>1178749.922467865</v>
      </c>
    </row>
    <row r="15" spans="1:4" x14ac:dyDescent="0.35">
      <c r="A15" s="29" t="s">
        <v>14</v>
      </c>
      <c r="B15" s="30">
        <v>20100</v>
      </c>
      <c r="C15" s="30">
        <v>40200</v>
      </c>
      <c r="D15" s="31">
        <f>SUM(B15:C15)</f>
        <v>60300</v>
      </c>
    </row>
    <row r="16" spans="1:4" x14ac:dyDescent="0.35">
      <c r="A16" s="29" t="s">
        <v>15</v>
      </c>
      <c r="B16" s="30">
        <v>25100</v>
      </c>
      <c r="C16" s="30">
        <v>51200</v>
      </c>
      <c r="D16" s="31">
        <f>SUM(B16:C16)</f>
        <v>76300</v>
      </c>
    </row>
    <row r="17" spans="1:6" x14ac:dyDescent="0.35">
      <c r="A17" s="29" t="s">
        <v>16</v>
      </c>
      <c r="B17" s="30">
        <v>20000</v>
      </c>
      <c r="C17" s="30">
        <v>40000</v>
      </c>
      <c r="D17" s="31">
        <f>SUM(B17:C17)</f>
        <v>60000</v>
      </c>
    </row>
    <row r="18" spans="1:6" x14ac:dyDescent="0.35">
      <c r="A18" s="121"/>
      <c r="B18" s="122"/>
      <c r="C18" s="122"/>
      <c r="D18" s="123"/>
    </row>
    <row r="19" spans="1:6" x14ac:dyDescent="0.35">
      <c r="A19" s="26" t="s">
        <v>17</v>
      </c>
      <c r="B19" s="33">
        <v>19999.998194828066</v>
      </c>
      <c r="C19" s="33">
        <v>39999.996389656131</v>
      </c>
      <c r="D19" s="28">
        <f>SUM(B19:C19)</f>
        <v>59999.9945844842</v>
      </c>
    </row>
    <row r="20" spans="1:6" x14ac:dyDescent="0.35">
      <c r="A20" s="124"/>
      <c r="B20" s="125"/>
      <c r="C20" s="125"/>
      <c r="D20" s="126"/>
    </row>
    <row r="21" spans="1:6" x14ac:dyDescent="0.35">
      <c r="A21" s="26" t="s">
        <v>18</v>
      </c>
      <c r="B21" s="33">
        <v>71666.66019813389</v>
      </c>
      <c r="C21" s="33">
        <v>143333.32039626778</v>
      </c>
      <c r="D21" s="28">
        <f>SUM(B21:C21)</f>
        <v>214999.98059440166</v>
      </c>
    </row>
    <row r="22" spans="1:6" x14ac:dyDescent="0.35">
      <c r="A22" s="34"/>
      <c r="B22" s="35"/>
      <c r="C22" s="35"/>
      <c r="D22" s="36"/>
    </row>
    <row r="23" spans="1:6" x14ac:dyDescent="0.35">
      <c r="A23" s="26" t="s">
        <v>19</v>
      </c>
      <c r="B23" s="33">
        <v>0</v>
      </c>
      <c r="C23" s="33">
        <v>0</v>
      </c>
      <c r="D23" s="28">
        <f>SUM(B23:C23)</f>
        <v>0</v>
      </c>
    </row>
    <row r="24" spans="1:6" x14ac:dyDescent="0.35">
      <c r="A24" s="121"/>
      <c r="B24" s="122"/>
      <c r="C24" s="122"/>
      <c r="D24" s="123"/>
    </row>
    <row r="25" spans="1:6" x14ac:dyDescent="0.35">
      <c r="A25" s="26" t="s">
        <v>20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6" x14ac:dyDescent="0.35">
      <c r="A26" s="29" t="s">
        <v>21</v>
      </c>
      <c r="B26" s="62">
        <v>0</v>
      </c>
      <c r="C26" s="30">
        <v>0</v>
      </c>
      <c r="D26" s="31">
        <f>SUM(B26:C26)</f>
        <v>0</v>
      </c>
    </row>
    <row r="27" spans="1:6" x14ac:dyDescent="0.35">
      <c r="A27" s="29" t="s">
        <v>22</v>
      </c>
      <c r="B27" s="30">
        <v>0</v>
      </c>
      <c r="C27" s="30">
        <v>0</v>
      </c>
      <c r="D27" s="31">
        <f>SUM(B27:C27)</f>
        <v>0</v>
      </c>
    </row>
    <row r="28" spans="1:6" x14ac:dyDescent="0.35">
      <c r="A28" s="29" t="s">
        <v>23</v>
      </c>
      <c r="B28" s="30">
        <v>0</v>
      </c>
      <c r="C28" s="30">
        <v>0</v>
      </c>
      <c r="D28" s="31">
        <f>SUM(B28:C28)</f>
        <v>0</v>
      </c>
    </row>
    <row r="29" spans="1:6" x14ac:dyDescent="0.35">
      <c r="A29" s="117"/>
      <c r="B29" s="118"/>
      <c r="C29" s="118"/>
      <c r="D29" s="119"/>
    </row>
    <row r="30" spans="1:6" x14ac:dyDescent="0.35">
      <c r="A30" s="51" t="s">
        <v>24</v>
      </c>
      <c r="B30" s="52">
        <f>SUM(B9,B13,B19,B21,B23,B25)</f>
        <v>684133.33333333302</v>
      </c>
      <c r="C30" s="52">
        <f>SUM(C9,C13,C19,C21,C23,C25)</f>
        <v>2097116.6666666658</v>
      </c>
      <c r="D30" s="52">
        <f>SUM(D9,D13,D19,D21,D23,D25)</f>
        <v>2781249.9999999986</v>
      </c>
      <c r="F30" s="101"/>
    </row>
    <row r="31" spans="1:6" ht="23" x14ac:dyDescent="0.35">
      <c r="A31" s="37" t="s">
        <v>25</v>
      </c>
      <c r="B31" s="53"/>
      <c r="C31" s="53"/>
      <c r="D31" s="39">
        <f>SUM(B31:C31)</f>
        <v>0</v>
      </c>
    </row>
    <row r="32" spans="1:6" x14ac:dyDescent="0.35">
      <c r="A32" s="40" t="s">
        <v>26</v>
      </c>
      <c r="B32" s="30"/>
      <c r="C32" s="30"/>
      <c r="D32" s="41">
        <f>SUM(B32:C32)</f>
        <v>0</v>
      </c>
    </row>
    <row r="33" spans="1:4" x14ac:dyDescent="0.35">
      <c r="A33" s="42" t="s">
        <v>27</v>
      </c>
      <c r="B33" s="43"/>
      <c r="C33" s="43"/>
      <c r="D33" s="44">
        <f>SUM(B33:C33)</f>
        <v>0</v>
      </c>
    </row>
    <row r="34" spans="1:4" ht="23" x14ac:dyDescent="0.35">
      <c r="A34" s="45" t="s">
        <v>28</v>
      </c>
      <c r="B34" s="46">
        <f>(B30-B31-B32-B33)</f>
        <v>684133.33333333302</v>
      </c>
      <c r="C34" s="46">
        <f>(C30-C31-C32-C33)</f>
        <v>2097116.6666666658</v>
      </c>
      <c r="D34" s="46">
        <f>(D30-D31-D32-D33)</f>
        <v>2781249.9999999986</v>
      </c>
    </row>
    <row r="35" spans="1:4" x14ac:dyDescent="0.35">
      <c r="A35" s="47" t="s">
        <v>29</v>
      </c>
      <c r="B35" s="38">
        <f>B34*0.2</f>
        <v>136826.6666666666</v>
      </c>
      <c r="C35" s="38">
        <f>C34*0.2</f>
        <v>419423.3333333332</v>
      </c>
      <c r="D35" s="39">
        <f>SUM(B35:C35)</f>
        <v>556249.99999999977</v>
      </c>
    </row>
    <row r="36" spans="1:4" x14ac:dyDescent="0.35">
      <c r="A36" s="42" t="s">
        <v>30</v>
      </c>
      <c r="B36" s="43"/>
      <c r="C36" s="43"/>
      <c r="D36" s="44">
        <f>SUM(B36:C36)</f>
        <v>0</v>
      </c>
    </row>
    <row r="37" spans="1:4" x14ac:dyDescent="0.35">
      <c r="A37" s="48" t="s">
        <v>31</v>
      </c>
      <c r="B37" s="49">
        <f>(B34-B35-B36)</f>
        <v>547306.6666666664</v>
      </c>
      <c r="C37" s="49">
        <f>(C34-C35-C36)</f>
        <v>1677693.3333333326</v>
      </c>
      <c r="D37" s="49">
        <f>(D34-D35-D36)</f>
        <v>2224999.9999999991</v>
      </c>
    </row>
    <row r="38" spans="1:4" x14ac:dyDescent="0.35">
      <c r="A38" s="50"/>
      <c r="B38" s="50"/>
      <c r="C38" s="50"/>
      <c r="D38" s="50"/>
    </row>
    <row r="39" spans="1:4" x14ac:dyDescent="0.35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1"/>
  <sheetViews>
    <sheetView topLeftCell="A13" workbookViewId="0">
      <selection activeCell="G31" sqref="G31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9" ht="18.5" x14ac:dyDescent="0.45">
      <c r="A2" s="57" t="s">
        <v>35</v>
      </c>
      <c r="B2" s="55"/>
      <c r="C2" s="55"/>
      <c r="D2" s="55"/>
    </row>
    <row r="3" spans="1:9" ht="15.5" x14ac:dyDescent="0.35">
      <c r="B3" s="103"/>
      <c r="C3" s="103"/>
      <c r="D3" s="103"/>
    </row>
    <row r="4" spans="1:9" x14ac:dyDescent="0.35">
      <c r="A4" s="120" t="s">
        <v>33</v>
      </c>
      <c r="B4" s="120"/>
      <c r="C4" s="120"/>
      <c r="D4" s="4"/>
    </row>
    <row r="5" spans="1:9" x14ac:dyDescent="0.35">
      <c r="A5" s="104"/>
      <c r="B5" s="19"/>
      <c r="C5" s="19"/>
      <c r="D5" s="4"/>
    </row>
    <row r="6" spans="1:9" x14ac:dyDescent="0.35">
      <c r="A6" s="20" t="s">
        <v>6</v>
      </c>
      <c r="B6" s="4"/>
      <c r="C6" s="4"/>
      <c r="D6" s="20"/>
    </row>
    <row r="7" spans="1:9" x14ac:dyDescent="0.35">
      <c r="A7" s="21"/>
      <c r="B7" s="22" t="s">
        <v>7</v>
      </c>
      <c r="C7" s="22" t="s">
        <v>7</v>
      </c>
      <c r="D7" s="23" t="s">
        <v>8</v>
      </c>
    </row>
    <row r="8" spans="1:9" x14ac:dyDescent="0.35">
      <c r="A8" s="21"/>
      <c r="B8" s="24">
        <v>2020</v>
      </c>
      <c r="C8" s="24">
        <v>2021</v>
      </c>
      <c r="D8" s="25"/>
    </row>
    <row r="9" spans="1:9" x14ac:dyDescent="0.35">
      <c r="A9" s="26" t="s">
        <v>9</v>
      </c>
      <c r="B9" s="27">
        <f>SUM(B10:B11)</f>
        <v>180476.19047619071</v>
      </c>
      <c r="C9" s="27">
        <f>SUM(C10:C11)</f>
        <v>1116846.4761904741</v>
      </c>
      <c r="D9" s="28">
        <f>SUM(B9:C9)</f>
        <v>1297322.6666666649</v>
      </c>
      <c r="G9" s="102">
        <v>0.3</v>
      </c>
    </row>
    <row r="10" spans="1:9" x14ac:dyDescent="0.35">
      <c r="A10" s="29" t="s">
        <v>10</v>
      </c>
      <c r="B10" s="30">
        <f>65714.2857142857-30000</f>
        <v>35714.285714285696</v>
      </c>
      <c r="C10" s="30">
        <f>305597.714285714-84000</f>
        <v>221597.71428571403</v>
      </c>
      <c r="D10" s="31">
        <f>SUM(B10:C10)</f>
        <v>257311.99999999971</v>
      </c>
      <c r="I10">
        <f>1536846+3641206</f>
        <v>5178052</v>
      </c>
    </row>
    <row r="11" spans="1:9" x14ac:dyDescent="0.35">
      <c r="A11" s="54" t="s">
        <v>11</v>
      </c>
      <c r="B11" s="30">
        <f>264761.904761905-120000</f>
        <v>144761.90476190503</v>
      </c>
      <c r="C11" s="30">
        <f>1231248.76190476-336000</f>
        <v>895248.76190476003</v>
      </c>
      <c r="D11" s="31">
        <f>SUM(B11:C11)</f>
        <v>1040010.6666666651</v>
      </c>
    </row>
    <row r="12" spans="1:9" x14ac:dyDescent="0.35">
      <c r="A12" s="121"/>
      <c r="B12" s="122"/>
      <c r="C12" s="122"/>
      <c r="D12" s="123"/>
    </row>
    <row r="13" spans="1:9" x14ac:dyDescent="0.35">
      <c r="A13" s="32" t="s">
        <v>12</v>
      </c>
      <c r="B13" s="27">
        <f>SUM(B14:B17)</f>
        <v>183095.23809523808</v>
      </c>
      <c r="C13" s="27">
        <f>SUM(C14:C17)</f>
        <v>2623706.0952380951</v>
      </c>
      <c r="D13" s="28">
        <f>SUM(B13:C13)</f>
        <v>2806801.333333333</v>
      </c>
      <c r="G13" s="102">
        <v>0.7</v>
      </c>
    </row>
    <row r="14" spans="1:9" x14ac:dyDescent="0.35">
      <c r="A14" s="29" t="s">
        <v>13</v>
      </c>
      <c r="B14" s="30">
        <f>750000-600000</f>
        <v>150000</v>
      </c>
      <c r="C14" s="30">
        <f>3487300-1017500</f>
        <v>2469800</v>
      </c>
      <c r="D14" s="31">
        <f>SUM(B14:C14)</f>
        <v>2619800</v>
      </c>
    </row>
    <row r="15" spans="1:9" x14ac:dyDescent="0.35">
      <c r="A15" s="29" t="s">
        <v>14</v>
      </c>
      <c r="B15" s="30">
        <v>13904.761904761905</v>
      </c>
      <c r="C15" s="30">
        <v>64662.704761904759</v>
      </c>
      <c r="D15" s="31">
        <f>SUM(B15:C15)</f>
        <v>78567.46666666666</v>
      </c>
    </row>
    <row r="16" spans="1:9" x14ac:dyDescent="0.35">
      <c r="A16" s="29" t="s">
        <v>15</v>
      </c>
      <c r="B16" s="30">
        <v>19190.476190476191</v>
      </c>
      <c r="C16" s="30">
        <v>89243.390476190471</v>
      </c>
      <c r="D16" s="31">
        <f>SUM(B16:C16)</f>
        <v>108433.86666666667</v>
      </c>
    </row>
    <row r="17" spans="1:4" x14ac:dyDescent="0.35">
      <c r="A17" s="29" t="s">
        <v>16</v>
      </c>
      <c r="B17" s="30"/>
      <c r="C17" s="30"/>
      <c r="D17" s="31">
        <f>SUM(B17:C17)</f>
        <v>0</v>
      </c>
    </row>
    <row r="18" spans="1:4" x14ac:dyDescent="0.35">
      <c r="A18" s="121"/>
      <c r="B18" s="122"/>
      <c r="C18" s="122"/>
      <c r="D18" s="123"/>
    </row>
    <row r="19" spans="1:4" x14ac:dyDescent="0.35">
      <c r="A19" s="26" t="s">
        <v>17</v>
      </c>
      <c r="B19" s="33">
        <v>11428.571428571429</v>
      </c>
      <c r="C19" s="33">
        <v>53147.428571428572</v>
      </c>
      <c r="D19" s="28">
        <f>SUM(B19:C19)</f>
        <v>64576</v>
      </c>
    </row>
    <row r="20" spans="1:4" x14ac:dyDescent="0.35">
      <c r="A20" s="124"/>
      <c r="B20" s="125"/>
      <c r="C20" s="125"/>
      <c r="D20" s="126"/>
    </row>
    <row r="21" spans="1:4" x14ac:dyDescent="0.35">
      <c r="A21" s="26" t="s">
        <v>18</v>
      </c>
      <c r="B21" s="33">
        <v>125000</v>
      </c>
      <c r="C21" s="33">
        <v>581300</v>
      </c>
      <c r="D21" s="28">
        <f>SUM(B21:C21)</f>
        <v>706300</v>
      </c>
    </row>
    <row r="22" spans="1:4" x14ac:dyDescent="0.35">
      <c r="A22" s="34"/>
      <c r="B22" s="35"/>
      <c r="C22" s="35"/>
      <c r="D22" s="36"/>
    </row>
    <row r="23" spans="1:4" x14ac:dyDescent="0.35">
      <c r="A23" s="26" t="s">
        <v>19</v>
      </c>
      <c r="B23" s="33"/>
      <c r="C23" s="33"/>
      <c r="D23" s="28">
        <f>SUM(B23:C23)</f>
        <v>0</v>
      </c>
    </row>
    <row r="24" spans="1:4" x14ac:dyDescent="0.35">
      <c r="A24" s="121"/>
      <c r="B24" s="122"/>
      <c r="C24" s="122"/>
      <c r="D24" s="123"/>
    </row>
    <row r="25" spans="1:4" x14ac:dyDescent="0.35">
      <c r="A25" s="26" t="s">
        <v>20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 x14ac:dyDescent="0.35">
      <c r="A26" s="29" t="s">
        <v>21</v>
      </c>
      <c r="B26" s="30"/>
      <c r="C26" s="30"/>
      <c r="D26" s="31">
        <f>SUM(B26:C26)</f>
        <v>0</v>
      </c>
    </row>
    <row r="27" spans="1:4" x14ac:dyDescent="0.35">
      <c r="A27" s="29" t="s">
        <v>22</v>
      </c>
      <c r="B27" s="30"/>
      <c r="C27" s="30"/>
      <c r="D27" s="31">
        <f>SUM(B27:C27)</f>
        <v>0</v>
      </c>
    </row>
    <row r="28" spans="1:4" x14ac:dyDescent="0.35">
      <c r="A28" s="29" t="s">
        <v>23</v>
      </c>
      <c r="B28" s="30"/>
      <c r="C28" s="30"/>
      <c r="D28" s="31">
        <f>SUM(B28:C28)</f>
        <v>0</v>
      </c>
    </row>
    <row r="29" spans="1:4" x14ac:dyDescent="0.35">
      <c r="A29" s="117"/>
      <c r="B29" s="118"/>
      <c r="C29" s="118"/>
      <c r="D29" s="119"/>
    </row>
    <row r="30" spans="1:4" x14ac:dyDescent="0.35">
      <c r="A30" s="51" t="s">
        <v>24</v>
      </c>
      <c r="B30" s="52">
        <f>SUM(B9,B13,B19,B21,B23,B25)</f>
        <v>500000.00000000017</v>
      </c>
      <c r="C30" s="52">
        <f>SUM(C9,C13,C19,C21,C23,C25)</f>
        <v>4374999.9999999981</v>
      </c>
      <c r="D30" s="52">
        <f>SUM(D9,D13,D19,D21,D23,D25)</f>
        <v>4874999.9999999981</v>
      </c>
    </row>
    <row r="31" spans="1:4" ht="23" x14ac:dyDescent="0.35">
      <c r="A31" s="37" t="s">
        <v>25</v>
      </c>
      <c r="B31" s="53"/>
      <c r="C31" s="53"/>
      <c r="D31" s="39">
        <f>SUM(B31:C31)</f>
        <v>0</v>
      </c>
    </row>
    <row r="32" spans="1:4" x14ac:dyDescent="0.35">
      <c r="A32" s="40" t="s">
        <v>26</v>
      </c>
      <c r="B32" s="30"/>
      <c r="C32" s="30"/>
      <c r="D32" s="41">
        <f>SUM(B32:C32)</f>
        <v>0</v>
      </c>
    </row>
    <row r="33" spans="1:4" x14ac:dyDescent="0.35">
      <c r="A33" s="42" t="s">
        <v>27</v>
      </c>
      <c r="B33" s="43"/>
      <c r="C33" s="43"/>
      <c r="D33" s="44">
        <f>SUM(B33:C33)</f>
        <v>0</v>
      </c>
    </row>
    <row r="34" spans="1:4" ht="23" x14ac:dyDescent="0.35">
      <c r="A34" s="45" t="s">
        <v>28</v>
      </c>
      <c r="B34" s="46">
        <f>(B30-B31-B32-B33)</f>
        <v>500000.00000000017</v>
      </c>
      <c r="C34" s="46">
        <f>(C30-C31-C32-C33)</f>
        <v>4374999.9999999981</v>
      </c>
      <c r="D34" s="46">
        <f>(D30-D31-D32-D33)</f>
        <v>4874999.9999999981</v>
      </c>
    </row>
    <row r="35" spans="1:4" x14ac:dyDescent="0.35">
      <c r="A35" s="47" t="s">
        <v>29</v>
      </c>
      <c r="B35" s="38">
        <f>B34*0.2</f>
        <v>100000.00000000004</v>
      </c>
      <c r="C35" s="38">
        <f>C34*0.2</f>
        <v>874999.99999999965</v>
      </c>
      <c r="D35" s="39">
        <f>SUM(B35:C35)</f>
        <v>974999.99999999965</v>
      </c>
    </row>
    <row r="36" spans="1:4" x14ac:dyDescent="0.35">
      <c r="A36" s="42" t="s">
        <v>30</v>
      </c>
      <c r="B36" s="43"/>
      <c r="C36" s="43"/>
      <c r="D36" s="44">
        <f>SUM(B36:C36)</f>
        <v>0</v>
      </c>
    </row>
    <row r="37" spans="1:4" x14ac:dyDescent="0.35">
      <c r="A37" s="48" t="s">
        <v>31</v>
      </c>
      <c r="B37" s="49">
        <f>(B34-B35-B36)</f>
        <v>400000.00000000012</v>
      </c>
      <c r="C37" s="49">
        <f>(C34-C35-C36)</f>
        <v>3499999.9999999986</v>
      </c>
      <c r="D37" s="49">
        <f>(D34-D35-D36)</f>
        <v>3899999.9999999986</v>
      </c>
    </row>
    <row r="38" spans="1:4" x14ac:dyDescent="0.35">
      <c r="A38" s="50"/>
      <c r="B38" s="50"/>
      <c r="C38" s="50"/>
      <c r="D38" s="50"/>
    </row>
    <row r="39" spans="1:4" x14ac:dyDescent="0.35">
      <c r="A39" s="20"/>
      <c r="B39" s="4"/>
      <c r="C39" s="4"/>
      <c r="D39" s="4"/>
    </row>
    <row r="41" spans="1:4" x14ac:dyDescent="0.35">
      <c r="B41" s="58"/>
      <c r="C41" s="58"/>
      <c r="D41" s="58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9"/>
  <sheetViews>
    <sheetView workbookViewId="0">
      <selection activeCell="F21" sqref="F21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4" ht="18.5" x14ac:dyDescent="0.45">
      <c r="A2" s="57" t="s">
        <v>36</v>
      </c>
      <c r="B2" s="55"/>
      <c r="C2" s="98"/>
      <c r="D2" s="55"/>
    </row>
    <row r="3" spans="1:4" ht="15.5" x14ac:dyDescent="0.35">
      <c r="A3" s="99" t="s">
        <v>37</v>
      </c>
      <c r="B3" s="103"/>
      <c r="C3" s="103"/>
      <c r="D3" s="103"/>
    </row>
    <row r="4" spans="1:4" x14ac:dyDescent="0.35">
      <c r="A4" s="120" t="s">
        <v>33</v>
      </c>
      <c r="B4" s="120"/>
      <c r="C4" s="120"/>
      <c r="D4" s="4"/>
    </row>
    <row r="5" spans="1:4" x14ac:dyDescent="0.35">
      <c r="A5" s="104"/>
      <c r="B5" s="19"/>
      <c r="C5" s="19"/>
      <c r="D5" s="4"/>
    </row>
    <row r="6" spans="1:4" x14ac:dyDescent="0.35">
      <c r="A6" s="20" t="s">
        <v>6</v>
      </c>
      <c r="B6" s="4"/>
      <c r="C6" s="4"/>
      <c r="D6" s="20"/>
    </row>
    <row r="7" spans="1:4" x14ac:dyDescent="0.35">
      <c r="A7" s="21"/>
      <c r="B7" s="22" t="s">
        <v>7</v>
      </c>
      <c r="C7" s="22" t="s">
        <v>7</v>
      </c>
      <c r="D7" s="23" t="s">
        <v>8</v>
      </c>
    </row>
    <row r="8" spans="1:4" x14ac:dyDescent="0.35">
      <c r="A8" s="21"/>
      <c r="B8" s="24">
        <v>2020</v>
      </c>
      <c r="C8" s="24">
        <v>2021</v>
      </c>
      <c r="D8" s="25"/>
    </row>
    <row r="9" spans="1:4" x14ac:dyDescent="0.35">
      <c r="A9" s="26" t="s">
        <v>9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 x14ac:dyDescent="0.35">
      <c r="A10" s="29" t="s">
        <v>10</v>
      </c>
      <c r="B10" s="30"/>
      <c r="C10" s="30"/>
      <c r="D10" s="31">
        <f>SUM(B10:C10)</f>
        <v>0</v>
      </c>
    </row>
    <row r="11" spans="1:4" x14ac:dyDescent="0.35">
      <c r="A11" s="54" t="s">
        <v>11</v>
      </c>
      <c r="B11" s="30"/>
      <c r="C11" s="30"/>
      <c r="D11" s="31">
        <f>SUM(B11:C11)</f>
        <v>0</v>
      </c>
    </row>
    <row r="12" spans="1:4" x14ac:dyDescent="0.35">
      <c r="A12" s="121"/>
      <c r="B12" s="122"/>
      <c r="C12" s="122"/>
      <c r="D12" s="123"/>
    </row>
    <row r="13" spans="1:4" x14ac:dyDescent="0.35">
      <c r="A13" s="32" t="s">
        <v>12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 x14ac:dyDescent="0.35">
      <c r="A14" s="29" t="s">
        <v>13</v>
      </c>
      <c r="B14" s="30"/>
      <c r="C14" s="30"/>
      <c r="D14" s="31">
        <f>SUM(B14:C14)</f>
        <v>0</v>
      </c>
    </row>
    <row r="15" spans="1:4" x14ac:dyDescent="0.35">
      <c r="A15" s="29" t="s">
        <v>14</v>
      </c>
      <c r="B15" s="30"/>
      <c r="C15" s="30"/>
      <c r="D15" s="31">
        <f>SUM(B15:C15)</f>
        <v>0</v>
      </c>
    </row>
    <row r="16" spans="1:4" x14ac:dyDescent="0.35">
      <c r="A16" s="29" t="s">
        <v>15</v>
      </c>
      <c r="B16" s="30"/>
      <c r="C16" s="30"/>
      <c r="D16" s="31">
        <f>SUM(B16:C16)</f>
        <v>0</v>
      </c>
    </row>
    <row r="17" spans="1:4" x14ac:dyDescent="0.35">
      <c r="A17" s="29" t="s">
        <v>16</v>
      </c>
      <c r="B17" s="30"/>
      <c r="C17" s="30"/>
      <c r="D17" s="31">
        <f>SUM(B17:C17)</f>
        <v>0</v>
      </c>
    </row>
    <row r="18" spans="1:4" x14ac:dyDescent="0.35">
      <c r="A18" s="121"/>
      <c r="B18" s="122"/>
      <c r="C18" s="122"/>
      <c r="D18" s="123"/>
    </row>
    <row r="19" spans="1:4" x14ac:dyDescent="0.35">
      <c r="A19" s="26" t="s">
        <v>17</v>
      </c>
      <c r="B19" s="33"/>
      <c r="C19" s="33"/>
      <c r="D19" s="28">
        <f>SUM(B19:C19)</f>
        <v>0</v>
      </c>
    </row>
    <row r="20" spans="1:4" x14ac:dyDescent="0.35">
      <c r="A20" s="124"/>
      <c r="B20" s="125"/>
      <c r="C20" s="125"/>
      <c r="D20" s="126"/>
    </row>
    <row r="21" spans="1:4" x14ac:dyDescent="0.35">
      <c r="A21" s="26" t="s">
        <v>18</v>
      </c>
      <c r="B21" s="33"/>
      <c r="C21" s="33"/>
      <c r="D21" s="28">
        <f>SUM(B21:C21)</f>
        <v>0</v>
      </c>
    </row>
    <row r="22" spans="1:4" x14ac:dyDescent="0.35">
      <c r="A22" s="34"/>
      <c r="B22" s="35"/>
      <c r="C22" s="35"/>
      <c r="D22" s="36"/>
    </row>
    <row r="23" spans="1:4" x14ac:dyDescent="0.35">
      <c r="A23" s="26" t="s">
        <v>19</v>
      </c>
      <c r="B23" s="33"/>
      <c r="C23" s="33"/>
      <c r="D23" s="28">
        <f>SUM(B23:C23)</f>
        <v>0</v>
      </c>
    </row>
    <row r="24" spans="1:4" x14ac:dyDescent="0.35">
      <c r="A24" s="121"/>
      <c r="B24" s="122"/>
      <c r="C24" s="122"/>
      <c r="D24" s="123"/>
    </row>
    <row r="25" spans="1:4" x14ac:dyDescent="0.35">
      <c r="A25" s="26" t="s">
        <v>20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 x14ac:dyDescent="0.35">
      <c r="A26" s="29" t="s">
        <v>21</v>
      </c>
      <c r="B26" s="30"/>
      <c r="C26" s="30"/>
      <c r="D26" s="31">
        <f>SUM(B26:C26)</f>
        <v>0</v>
      </c>
    </row>
    <row r="27" spans="1:4" x14ac:dyDescent="0.35">
      <c r="A27" s="29" t="s">
        <v>22</v>
      </c>
      <c r="B27" s="30"/>
      <c r="C27" s="30"/>
      <c r="D27" s="31">
        <f>SUM(B27:C27)</f>
        <v>0</v>
      </c>
    </row>
    <row r="28" spans="1:4" x14ac:dyDescent="0.35">
      <c r="A28" s="29" t="s">
        <v>23</v>
      </c>
      <c r="B28" s="30"/>
      <c r="C28" s="30"/>
      <c r="D28" s="31">
        <f>SUM(B28:C28)</f>
        <v>0</v>
      </c>
    </row>
    <row r="29" spans="1:4" x14ac:dyDescent="0.35">
      <c r="A29" s="117"/>
      <c r="B29" s="118"/>
      <c r="C29" s="118"/>
      <c r="D29" s="119"/>
    </row>
    <row r="30" spans="1:4" x14ac:dyDescent="0.35">
      <c r="A30" s="51" t="s">
        <v>24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3" x14ac:dyDescent="0.35">
      <c r="A31" s="37" t="s">
        <v>25</v>
      </c>
      <c r="B31" s="53"/>
      <c r="C31" s="53"/>
      <c r="D31" s="39">
        <f>SUM(B31:C31)</f>
        <v>0</v>
      </c>
    </row>
    <row r="32" spans="1:4" x14ac:dyDescent="0.35">
      <c r="A32" s="40" t="s">
        <v>26</v>
      </c>
      <c r="B32" s="30"/>
      <c r="C32" s="30"/>
      <c r="D32" s="41">
        <f>SUM(B32:C32)</f>
        <v>0</v>
      </c>
    </row>
    <row r="33" spans="1:4" x14ac:dyDescent="0.35">
      <c r="A33" s="42" t="s">
        <v>27</v>
      </c>
      <c r="B33" s="43"/>
      <c r="C33" s="43"/>
      <c r="D33" s="44">
        <f>SUM(B33:C33)</f>
        <v>0</v>
      </c>
    </row>
    <row r="34" spans="1:4" ht="23" x14ac:dyDescent="0.35">
      <c r="A34" s="45" t="s">
        <v>28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 x14ac:dyDescent="0.35">
      <c r="A35" s="47" t="s">
        <v>29</v>
      </c>
      <c r="B35" s="38"/>
      <c r="C35" s="38"/>
      <c r="D35" s="39">
        <f>SUM(B35:C35)</f>
        <v>0</v>
      </c>
    </row>
    <row r="36" spans="1:4" x14ac:dyDescent="0.35">
      <c r="A36" s="42" t="s">
        <v>30</v>
      </c>
      <c r="B36" s="43"/>
      <c r="C36" s="43"/>
      <c r="D36" s="44">
        <f>SUM(B36:C36)</f>
        <v>0</v>
      </c>
    </row>
    <row r="37" spans="1:4" x14ac:dyDescent="0.35">
      <c r="A37" s="48" t="s">
        <v>31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 x14ac:dyDescent="0.35">
      <c r="A38" s="50"/>
      <c r="B38" s="50"/>
      <c r="C38" s="50"/>
      <c r="D38" s="50"/>
    </row>
    <row r="39" spans="1:4" x14ac:dyDescent="0.35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9"/>
  <sheetViews>
    <sheetView workbookViewId="0">
      <selection activeCell="I26" sqref="I26"/>
    </sheetView>
  </sheetViews>
  <sheetFormatPr defaultRowHeight="14.5" x14ac:dyDescent="0.35"/>
  <cols>
    <col min="1" max="1" width="35.54296875" style="1" customWidth="1"/>
    <col min="2" max="4" width="12.7265625" style="1" customWidth="1"/>
  </cols>
  <sheetData>
    <row r="2" spans="1:4" ht="18.5" x14ac:dyDescent="0.45">
      <c r="A2" s="57" t="s">
        <v>36</v>
      </c>
      <c r="B2" s="55"/>
      <c r="C2" s="98"/>
      <c r="D2" s="55"/>
    </row>
    <row r="3" spans="1:4" ht="15.5" x14ac:dyDescent="0.35">
      <c r="A3" s="100" t="s">
        <v>38</v>
      </c>
      <c r="B3" s="103"/>
      <c r="C3" s="103"/>
      <c r="D3" s="103"/>
    </row>
    <row r="4" spans="1:4" x14ac:dyDescent="0.35">
      <c r="A4" s="120" t="s">
        <v>33</v>
      </c>
      <c r="B4" s="120"/>
      <c r="C4" s="120"/>
      <c r="D4" s="4"/>
    </row>
    <row r="5" spans="1:4" x14ac:dyDescent="0.35">
      <c r="A5" s="104"/>
      <c r="B5" s="19"/>
      <c r="C5" s="19"/>
      <c r="D5" s="4"/>
    </row>
    <row r="6" spans="1:4" x14ac:dyDescent="0.35">
      <c r="A6" s="20" t="s">
        <v>6</v>
      </c>
      <c r="B6" s="4"/>
      <c r="C6" s="4"/>
      <c r="D6" s="20"/>
    </row>
    <row r="7" spans="1:4" x14ac:dyDescent="0.35">
      <c r="A7" s="21"/>
      <c r="B7" s="22" t="s">
        <v>7</v>
      </c>
      <c r="C7" s="22" t="s">
        <v>7</v>
      </c>
      <c r="D7" s="23" t="s">
        <v>8</v>
      </c>
    </row>
    <row r="8" spans="1:4" x14ac:dyDescent="0.35">
      <c r="A8" s="21"/>
      <c r="B8" s="24">
        <v>2020</v>
      </c>
      <c r="C8" s="24">
        <v>2021</v>
      </c>
      <c r="D8" s="25"/>
    </row>
    <row r="9" spans="1:4" x14ac:dyDescent="0.35">
      <c r="A9" s="26" t="s">
        <v>9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 x14ac:dyDescent="0.35">
      <c r="A10" s="29" t="s">
        <v>10</v>
      </c>
      <c r="B10" s="30"/>
      <c r="C10" s="30"/>
      <c r="D10" s="31">
        <f>SUM(B10:C10)</f>
        <v>0</v>
      </c>
    </row>
    <row r="11" spans="1:4" x14ac:dyDescent="0.35">
      <c r="A11" s="54" t="s">
        <v>11</v>
      </c>
      <c r="B11" s="30"/>
      <c r="C11" s="30"/>
      <c r="D11" s="31">
        <f>SUM(B11:C11)</f>
        <v>0</v>
      </c>
    </row>
    <row r="12" spans="1:4" x14ac:dyDescent="0.35">
      <c r="A12" s="121"/>
      <c r="B12" s="122"/>
      <c r="C12" s="122"/>
      <c r="D12" s="123"/>
    </row>
    <row r="13" spans="1:4" x14ac:dyDescent="0.35">
      <c r="A13" s="32" t="s">
        <v>12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 x14ac:dyDescent="0.35">
      <c r="A14" s="29" t="s">
        <v>13</v>
      </c>
      <c r="B14" s="30"/>
      <c r="C14" s="30"/>
      <c r="D14" s="31">
        <f>SUM(B14:C14)</f>
        <v>0</v>
      </c>
    </row>
    <row r="15" spans="1:4" x14ac:dyDescent="0.35">
      <c r="A15" s="29" t="s">
        <v>14</v>
      </c>
      <c r="B15" s="30"/>
      <c r="C15" s="30"/>
      <c r="D15" s="31">
        <f>SUM(B15:C15)</f>
        <v>0</v>
      </c>
    </row>
    <row r="16" spans="1:4" x14ac:dyDescent="0.35">
      <c r="A16" s="29" t="s">
        <v>15</v>
      </c>
      <c r="B16" s="30"/>
      <c r="C16" s="30"/>
      <c r="D16" s="31">
        <f>SUM(B16:C16)</f>
        <v>0</v>
      </c>
    </row>
    <row r="17" spans="1:4" x14ac:dyDescent="0.35">
      <c r="A17" s="29" t="s">
        <v>16</v>
      </c>
      <c r="B17" s="30"/>
      <c r="C17" s="30"/>
      <c r="D17" s="31">
        <f>SUM(B17:C17)</f>
        <v>0</v>
      </c>
    </row>
    <row r="18" spans="1:4" x14ac:dyDescent="0.35">
      <c r="A18" s="121"/>
      <c r="B18" s="122"/>
      <c r="C18" s="122"/>
      <c r="D18" s="123"/>
    </row>
    <row r="19" spans="1:4" x14ac:dyDescent="0.35">
      <c r="A19" s="26" t="s">
        <v>17</v>
      </c>
      <c r="B19" s="33"/>
      <c r="C19" s="33"/>
      <c r="D19" s="28">
        <f>SUM(B19:C19)</f>
        <v>0</v>
      </c>
    </row>
    <row r="20" spans="1:4" x14ac:dyDescent="0.35">
      <c r="A20" s="124"/>
      <c r="B20" s="125"/>
      <c r="C20" s="125"/>
      <c r="D20" s="126"/>
    </row>
    <row r="21" spans="1:4" x14ac:dyDescent="0.35">
      <c r="A21" s="26" t="s">
        <v>18</v>
      </c>
      <c r="B21" s="33"/>
      <c r="C21" s="33"/>
      <c r="D21" s="28">
        <f>SUM(B21:C21)</f>
        <v>0</v>
      </c>
    </row>
    <row r="22" spans="1:4" x14ac:dyDescent="0.35">
      <c r="A22" s="34"/>
      <c r="B22" s="35"/>
      <c r="C22" s="35"/>
      <c r="D22" s="36"/>
    </row>
    <row r="23" spans="1:4" x14ac:dyDescent="0.35">
      <c r="A23" s="26" t="s">
        <v>19</v>
      </c>
      <c r="B23" s="33"/>
      <c r="C23" s="33"/>
      <c r="D23" s="28">
        <f>SUM(B23:C23)</f>
        <v>0</v>
      </c>
    </row>
    <row r="24" spans="1:4" x14ac:dyDescent="0.35">
      <c r="A24" s="121"/>
      <c r="B24" s="122"/>
      <c r="C24" s="122"/>
      <c r="D24" s="123"/>
    </row>
    <row r="25" spans="1:4" x14ac:dyDescent="0.35">
      <c r="A25" s="26" t="s">
        <v>20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 x14ac:dyDescent="0.35">
      <c r="A26" s="29" t="s">
        <v>21</v>
      </c>
      <c r="B26" s="30"/>
      <c r="C26" s="30"/>
      <c r="D26" s="31">
        <f>SUM(B26:C26)</f>
        <v>0</v>
      </c>
    </row>
    <row r="27" spans="1:4" x14ac:dyDescent="0.35">
      <c r="A27" s="29" t="s">
        <v>22</v>
      </c>
      <c r="B27" s="30"/>
      <c r="C27" s="30"/>
      <c r="D27" s="31">
        <f>SUM(B27:C27)</f>
        <v>0</v>
      </c>
    </row>
    <row r="28" spans="1:4" x14ac:dyDescent="0.35">
      <c r="A28" s="29" t="s">
        <v>23</v>
      </c>
      <c r="B28" s="30"/>
      <c r="C28" s="30"/>
      <c r="D28" s="31">
        <f>SUM(B28:C28)</f>
        <v>0</v>
      </c>
    </row>
    <row r="29" spans="1:4" ht="15" thickBot="1" x14ac:dyDescent="0.4">
      <c r="A29" s="117"/>
      <c r="B29" s="118"/>
      <c r="C29" s="118"/>
      <c r="D29" s="119"/>
    </row>
    <row r="30" spans="1:4" ht="15" thickBot="1" x14ac:dyDescent="0.4">
      <c r="A30" s="51" t="s">
        <v>24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3" x14ac:dyDescent="0.35">
      <c r="A31" s="37" t="s">
        <v>25</v>
      </c>
      <c r="B31" s="53"/>
      <c r="C31" s="53"/>
      <c r="D31" s="39">
        <f>SUM(B31:C31)</f>
        <v>0</v>
      </c>
    </row>
    <row r="32" spans="1:4" x14ac:dyDescent="0.35">
      <c r="A32" s="40" t="s">
        <v>26</v>
      </c>
      <c r="B32" s="30"/>
      <c r="C32" s="30"/>
      <c r="D32" s="41">
        <f>SUM(B32:C32)</f>
        <v>0</v>
      </c>
    </row>
    <row r="33" spans="1:4" ht="15" thickBot="1" x14ac:dyDescent="0.4">
      <c r="A33" s="42" t="s">
        <v>27</v>
      </c>
      <c r="B33" s="43"/>
      <c r="C33" s="43"/>
      <c r="D33" s="44">
        <f>SUM(B33:C33)</f>
        <v>0</v>
      </c>
    </row>
    <row r="34" spans="1:4" ht="23.5" thickBot="1" x14ac:dyDescent="0.4">
      <c r="A34" s="45" t="s">
        <v>28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 x14ac:dyDescent="0.35">
      <c r="A35" s="47" t="s">
        <v>29</v>
      </c>
      <c r="B35" s="38"/>
      <c r="C35" s="38"/>
      <c r="D35" s="39">
        <f>SUM(B35:C35)</f>
        <v>0</v>
      </c>
    </row>
    <row r="36" spans="1:4" ht="15" thickBot="1" x14ac:dyDescent="0.4">
      <c r="A36" s="42" t="s">
        <v>30</v>
      </c>
      <c r="B36" s="43"/>
      <c r="C36" s="43"/>
      <c r="D36" s="44">
        <f>SUM(B36:C36)</f>
        <v>0</v>
      </c>
    </row>
    <row r="37" spans="1:4" ht="15.5" thickTop="1" thickBot="1" x14ac:dyDescent="0.4">
      <c r="A37" s="48" t="s">
        <v>31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 ht="15" thickTop="1" x14ac:dyDescent="0.35">
      <c r="A38" s="50"/>
      <c r="B38" s="50"/>
      <c r="C38" s="50"/>
      <c r="D38" s="50"/>
    </row>
    <row r="39" spans="1:4" x14ac:dyDescent="0.35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1F70563A4BF41950A290444488303" ma:contentTypeVersion="4" ma:contentTypeDescription="Create a new document." ma:contentTypeScope="" ma:versionID="f45d19c9755474de99c0ecfe02190fa1">
  <xsd:schema xmlns:xsd="http://www.w3.org/2001/XMLSchema" xmlns:xs="http://www.w3.org/2001/XMLSchema" xmlns:p="http://schemas.microsoft.com/office/2006/metadata/properties" xmlns:ns2="b1f3fe68-6955-4080-9af3-9dc19f017537" xmlns:ns3="bbfa3f69-efde-4cac-9aa3-9ead59216807" targetNamespace="http://schemas.microsoft.com/office/2006/metadata/properties" ma:root="true" ma:fieldsID="748bd5ca133d2609698cf94a6f54f43f" ns2:_="" ns3:_="">
    <xsd:import namespace="b1f3fe68-6955-4080-9af3-9dc19f017537"/>
    <xsd:import namespace="bbfa3f69-efde-4cac-9aa3-9ead592168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3fe68-6955-4080-9af3-9dc19f01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a3f69-efde-4cac-9aa3-9ead592168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82D4C-15A6-4124-84F3-546BE6138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f3fe68-6955-4080-9af3-9dc19f017537"/>
    <ds:schemaRef ds:uri="bbfa3f69-efde-4cac-9aa3-9ead59216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766871-92C5-4784-8AC9-68E8FF7882E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bbfa3f69-efde-4cac-9aa3-9ead59216807"/>
    <ds:schemaRef ds:uri="http://schemas.microsoft.com/office/2006/documentManagement/types"/>
    <ds:schemaRef ds:uri="http://schemas.microsoft.com/office/infopath/2007/PartnerControls"/>
    <ds:schemaRef ds:uri="b1f3fe68-6955-4080-9af3-9dc19f017537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Hankekokonaisuus</vt:lpstr>
      <vt:lpstr>Osa-alue 1 Hankehall</vt:lpstr>
      <vt:lpstr>Osa-alue 2</vt:lpstr>
      <vt:lpstr>Osa-alue 3 Digi</vt:lpstr>
      <vt:lpstr>Osa-alue 4</vt:lpstr>
      <vt:lpstr>Osa-alue 4 (2)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Heinänen Tuula</cp:lastModifiedBy>
  <cp:revision/>
  <dcterms:created xsi:type="dcterms:W3CDTF">2020-01-06T07:59:09Z</dcterms:created>
  <dcterms:modified xsi:type="dcterms:W3CDTF">2020-09-21T11:34:35Z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0x0101006401F70563A4BF41950A290444488303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